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Metai/"/>
    </mc:Choice>
  </mc:AlternateContent>
  <xr:revisionPtr revIDLastSave="600" documentId="13_ncr:1_{7992651B-E541-4C0A-A6E5-C55F84BB568D}" xr6:coauthVersionLast="47" xr6:coauthVersionMax="47" xr10:uidLastSave="{68E9735D-EE3C-47B2-BC4A-2F2BF3006F95}"/>
  <bookViews>
    <workbookView xWindow="225" yWindow="720" windowWidth="23730" windowHeight="14745" tabRatio="854" xr2:uid="{00000000-000D-0000-FFFF-FFFF00000000}"/>
  </bookViews>
  <sheets>
    <sheet name="2023" sheetId="4" r:id="rId1"/>
    <sheet name="Sausis" sheetId="3" r:id="rId2"/>
    <sheet name="Vasaris" sheetId="6" r:id="rId3"/>
    <sheet name="Kovas" sheetId="7" r:id="rId4"/>
    <sheet name="Balandis" sheetId="8" r:id="rId5"/>
    <sheet name="Gegužė" sheetId="9" r:id="rId6"/>
    <sheet name="Birželis" sheetId="10" r:id="rId7"/>
    <sheet name="Liepa" sheetId="11" r:id="rId8"/>
    <sheet name="Rugpjūtis" sheetId="12" r:id="rId9"/>
    <sheet name="Rugsėjis" sheetId="13" r:id="rId10"/>
    <sheet name="Spalis" sheetId="14" r:id="rId11"/>
    <sheet name="Lapkritis" sheetId="15" r:id="rId12"/>
    <sheet name="Gruodis" sheetId="17" r:id="rId13"/>
  </sheets>
  <definedNames>
    <definedName name="_xlnm._FilterDatabase" localSheetId="0" hidden="1">'2023'!$I$1:$I$434</definedName>
    <definedName name="_xlnm._FilterDatabase" localSheetId="4" hidden="1">Balandis!$I$1:$I$75</definedName>
    <definedName name="_xlnm._FilterDatabase" localSheetId="6" hidden="1">Birželis!$I$1:$I$35</definedName>
    <definedName name="_xlnm._FilterDatabase" localSheetId="5" hidden="1">Gegužė!$I$1:$I$42</definedName>
    <definedName name="_xlnm._FilterDatabase" localSheetId="12" hidden="1">Gruodis!$E$88:$F$88</definedName>
    <definedName name="_xlnm._FilterDatabase" localSheetId="3" hidden="1">Kovas!$I$1:$I$112</definedName>
    <definedName name="_xlnm._FilterDatabase" localSheetId="11" hidden="1">Lapkritis!$I$1:$I$2</definedName>
    <definedName name="_xlnm._FilterDatabase" localSheetId="7" hidden="1">Liepa!$I$1:$I$29</definedName>
    <definedName name="_xlnm._FilterDatabase" localSheetId="8" hidden="1">Rugpjūtis!$I$1:$I$18</definedName>
    <definedName name="_xlnm._FilterDatabase" localSheetId="9" hidden="1">Rugsėjis!$I$1:$I$2</definedName>
    <definedName name="_xlnm._FilterDatabase" localSheetId="1" hidden="1">Sausis!$I$1:$I$65</definedName>
    <definedName name="_xlnm._FilterDatabase" localSheetId="10" hidden="1">Spalis!$I$1:$I$2</definedName>
    <definedName name="_xlnm._FilterDatabase" localSheetId="2" hidden="1">Vasaris!$A$2:$I$82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E6" i="4"/>
  <c r="F302" i="4" l="1"/>
  <c r="E302" i="4"/>
  <c r="F243" i="4"/>
  <c r="E243" i="4"/>
  <c r="F238" i="4"/>
  <c r="E238" i="4"/>
  <c r="F228" i="4"/>
  <c r="E228" i="4"/>
  <c r="F179" i="4"/>
  <c r="E179" i="4"/>
  <c r="F211" i="4"/>
  <c r="E211" i="4"/>
  <c r="F199" i="4"/>
  <c r="E199" i="4"/>
  <c r="F184" i="4"/>
  <c r="E184" i="4"/>
  <c r="F347" i="4" l="1"/>
  <c r="E347" i="4"/>
  <c r="E382" i="4" l="1"/>
  <c r="F367" i="4"/>
  <c r="E367" i="4"/>
  <c r="F377" i="4"/>
  <c r="F366" i="4"/>
  <c r="E366" i="4"/>
  <c r="F350" i="4"/>
  <c r="E350" i="4"/>
  <c r="F337" i="4"/>
  <c r="E337" i="4"/>
  <c r="F334" i="4" l="1"/>
  <c r="E334" i="4"/>
  <c r="F288" i="4"/>
  <c r="E288" i="4"/>
  <c r="F256" i="4"/>
  <c r="E256" i="4"/>
  <c r="F255" i="4"/>
  <c r="E255" i="4"/>
  <c r="E224" i="4"/>
  <c r="F195" i="4"/>
  <c r="E195" i="4"/>
  <c r="F48" i="4" l="1"/>
  <c r="E48" i="4"/>
  <c r="E93" i="4"/>
  <c r="F62" i="4" l="1"/>
  <c r="E62" i="4"/>
  <c r="F333" i="4"/>
  <c r="E333" i="4"/>
  <c r="E351" i="4"/>
  <c r="F343" i="4"/>
  <c r="E343" i="4"/>
  <c r="F312" i="4"/>
  <c r="E312" i="4"/>
  <c r="F261" i="4"/>
  <c r="E261" i="4"/>
  <c r="F280" i="4"/>
  <c r="E280" i="4"/>
  <c r="F311" i="4"/>
  <c r="E311" i="4"/>
  <c r="F197" i="4"/>
  <c r="E197" i="4"/>
  <c r="F168" i="4" l="1"/>
  <c r="E168" i="4"/>
  <c r="E124" i="4"/>
  <c r="F124" i="4"/>
  <c r="F150" i="4" l="1"/>
  <c r="E150" i="4"/>
  <c r="F272" i="4" l="1"/>
  <c r="E272" i="4"/>
  <c r="F262" i="4" l="1"/>
  <c r="E262" i="4"/>
  <c r="F97" i="4"/>
  <c r="E97" i="4"/>
  <c r="F81" i="4"/>
  <c r="E81" i="4"/>
  <c r="F322" i="4" l="1"/>
  <c r="E322" i="4"/>
  <c r="F306" i="4"/>
  <c r="E306" i="4"/>
  <c r="F131" i="4"/>
  <c r="E131" i="4"/>
  <c r="F251" i="4"/>
  <c r="E251" i="4"/>
  <c r="F101" i="4"/>
  <c r="E101" i="4"/>
  <c r="F240" i="4"/>
  <c r="E240" i="4"/>
  <c r="F41" i="4"/>
  <c r="E41" i="4"/>
  <c r="F156" i="4"/>
  <c r="E156" i="4"/>
  <c r="F4" i="4"/>
  <c r="E4" i="4"/>
  <c r="F79" i="4"/>
  <c r="E79" i="4"/>
  <c r="F387" i="4"/>
  <c r="E387" i="4"/>
  <c r="F50" i="4"/>
  <c r="E50" i="4"/>
  <c r="F109" i="4"/>
  <c r="E109" i="4"/>
  <c r="F22" i="4"/>
  <c r="E22" i="4"/>
  <c r="F232" i="4"/>
  <c r="E232" i="4"/>
  <c r="F246" i="4"/>
  <c r="E246" i="4"/>
  <c r="F80" i="4"/>
  <c r="E80" i="4"/>
  <c r="F142" i="4"/>
  <c r="E142" i="4"/>
  <c r="F200" i="4"/>
  <c r="E200" i="4"/>
  <c r="F54" i="4"/>
  <c r="E54" i="4"/>
  <c r="F72" i="4"/>
  <c r="E72" i="4"/>
  <c r="F166" i="4"/>
  <c r="E166" i="4"/>
  <c r="F204" i="4"/>
  <c r="E204" i="4"/>
  <c r="F244" i="4"/>
  <c r="E244" i="4"/>
  <c r="F278" i="4"/>
  <c r="E278" i="4"/>
  <c r="F149" i="4" l="1"/>
  <c r="E149" i="4"/>
  <c r="F5" i="4"/>
  <c r="E5" i="4"/>
  <c r="F207" i="4" l="1"/>
  <c r="E207" i="4"/>
  <c r="F46" i="4"/>
  <c r="E46" i="4"/>
  <c r="F58" i="4"/>
  <c r="E58" i="4"/>
  <c r="F323" i="4"/>
  <c r="E323" i="4"/>
  <c r="F95" i="4"/>
  <c r="E95" i="4"/>
  <c r="F226" i="4"/>
  <c r="E226" i="4"/>
  <c r="F319" i="4"/>
  <c r="E319" i="4"/>
  <c r="F157" i="4"/>
  <c r="E157" i="4"/>
  <c r="F233" i="4"/>
  <c r="E233" i="4"/>
  <c r="F307" i="4"/>
  <c r="E307" i="4"/>
  <c r="F130" i="4" l="1"/>
  <c r="E130" i="4"/>
  <c r="F290" i="4"/>
  <c r="E290" i="4"/>
  <c r="F138" i="4" l="1"/>
  <c r="E138" i="4"/>
  <c r="F284" i="4"/>
  <c r="E284" i="4"/>
  <c r="F134" i="4"/>
  <c r="E134" i="4"/>
  <c r="F26" i="4"/>
  <c r="E26" i="4"/>
  <c r="F96" i="4"/>
  <c r="E96" i="4"/>
  <c r="F167" i="4"/>
  <c r="E167" i="4"/>
  <c r="F34" i="4"/>
  <c r="E34" i="4"/>
  <c r="F237" i="4"/>
  <c r="E237" i="4"/>
  <c r="F169" i="4"/>
  <c r="E169" i="4"/>
  <c r="F225" i="4"/>
  <c r="E225" i="4"/>
  <c r="F12" i="4"/>
  <c r="E12" i="4"/>
  <c r="F215" i="4"/>
  <c r="E215" i="4"/>
  <c r="F135" i="4"/>
  <c r="E135" i="4"/>
  <c r="F28" i="4"/>
  <c r="E28" i="4"/>
  <c r="F10" i="4"/>
  <c r="E10" i="4"/>
  <c r="F147" i="4"/>
  <c r="E147" i="4"/>
  <c r="F20" i="4"/>
  <c r="E20" i="4"/>
  <c r="F148" i="4"/>
  <c r="E148" i="4"/>
  <c r="F35" i="4"/>
  <c r="E35" i="4"/>
  <c r="F137" i="4" l="1"/>
  <c r="E137" i="4"/>
  <c r="F236" i="4"/>
  <c r="E236" i="4"/>
  <c r="F84" i="4" l="1"/>
  <c r="E84" i="4"/>
  <c r="F93" i="4" l="1"/>
  <c r="F121" i="4"/>
  <c r="E121" i="4"/>
  <c r="F18" i="4"/>
  <c r="E18" i="4"/>
  <c r="F31" i="4"/>
  <c r="E31" i="4"/>
  <c r="F273" i="4"/>
  <c r="E273" i="4"/>
  <c r="F271" i="4"/>
  <c r="E271" i="4"/>
  <c r="F205" i="4"/>
  <c r="E205" i="4"/>
  <c r="F187" i="4"/>
  <c r="E187" i="4"/>
  <c r="F165" i="4"/>
  <c r="E165" i="4"/>
  <c r="F123" i="4"/>
  <c r="E123" i="4"/>
  <c r="E106" i="4"/>
  <c r="F106" i="4"/>
  <c r="E114" i="4"/>
  <c r="F114" i="4"/>
  <c r="F105" i="4"/>
  <c r="E105" i="4"/>
  <c r="F49" i="4"/>
  <c r="E49" i="4"/>
  <c r="F15" i="4"/>
  <c r="F29" i="4"/>
  <c r="E15" i="4"/>
  <c r="E29" i="4"/>
  <c r="F13" i="4"/>
  <c r="E13" i="4"/>
  <c r="F11" i="4" l="1"/>
  <c r="E11" i="4"/>
  <c r="F88" i="17"/>
  <c r="F419" i="4" s="1"/>
  <c r="E88" i="17"/>
  <c r="E419" i="4" s="1"/>
  <c r="F274" i="4" l="1"/>
  <c r="E274" i="4"/>
  <c r="F252" i="4"/>
  <c r="E252" i="4"/>
  <c r="F285" i="4"/>
  <c r="E285" i="4"/>
  <c r="F316" i="4" l="1"/>
  <c r="E316" i="4"/>
  <c r="F299" i="4" l="1"/>
  <c r="E299" i="4"/>
  <c r="F229" i="4"/>
  <c r="E229" i="4"/>
  <c r="F269" i="4"/>
  <c r="E269" i="4"/>
  <c r="F315" i="4" l="1"/>
  <c r="E315" i="4"/>
  <c r="F192" i="4"/>
  <c r="E192" i="4"/>
  <c r="F386" i="4"/>
  <c r="E386" i="4"/>
  <c r="F329" i="4"/>
  <c r="E329" i="4"/>
  <c r="F348" i="4"/>
  <c r="E348" i="4"/>
  <c r="F250" i="4" l="1"/>
  <c r="E250" i="4"/>
  <c r="F295" i="4"/>
  <c r="E295" i="4"/>
  <c r="F100" i="10"/>
  <c r="E100" i="10"/>
  <c r="F242" i="4"/>
  <c r="E242" i="4"/>
  <c r="F283" i="4"/>
  <c r="E283" i="4"/>
  <c r="F346" i="4" l="1"/>
  <c r="E346" i="4"/>
  <c r="F308" i="4"/>
  <c r="E308" i="4"/>
  <c r="F325" i="4"/>
  <c r="E325" i="4"/>
  <c r="E375" i="4"/>
  <c r="F375" i="4"/>
  <c r="E230" i="4"/>
  <c r="F230" i="4"/>
  <c r="F345" i="4"/>
  <c r="E345" i="4"/>
  <c r="F320" i="4"/>
  <c r="E320" i="4"/>
  <c r="F314" i="4"/>
  <c r="E314" i="4"/>
  <c r="F310" i="4"/>
  <c r="E310" i="4"/>
  <c r="F300" i="4" l="1"/>
  <c r="E300" i="4"/>
  <c r="F292" i="4" l="1"/>
  <c r="E292" i="4"/>
  <c r="F291" i="4" l="1"/>
  <c r="E291" i="4"/>
  <c r="F289" i="4"/>
  <c r="E289" i="4"/>
  <c r="F234" i="4"/>
  <c r="E234" i="4"/>
  <c r="F268" i="4"/>
  <c r="E268" i="4"/>
  <c r="F259" i="4"/>
  <c r="E259" i="4"/>
  <c r="F248" i="4"/>
  <c r="E248" i="4"/>
  <c r="F235" i="4"/>
  <c r="E235" i="4"/>
  <c r="E223" i="4"/>
  <c r="F223" i="4"/>
  <c r="F222" i="4"/>
  <c r="E222" i="4"/>
  <c r="E213" i="4"/>
  <c r="F220" i="4"/>
  <c r="E220" i="4"/>
  <c r="F213" i="4"/>
  <c r="F201" i="4" l="1"/>
  <c r="E201" i="4"/>
  <c r="F188" i="4"/>
  <c r="E188" i="4"/>
  <c r="F175" i="4"/>
  <c r="E175" i="4"/>
  <c r="F74" i="4" l="1"/>
  <c r="E74" i="4"/>
  <c r="E16" i="4" l="1"/>
  <c r="E17" i="4"/>
  <c r="F78" i="14"/>
  <c r="F417" i="4" s="1"/>
  <c r="F136" i="4" l="1"/>
  <c r="E136" i="4"/>
  <c r="E82" i="4"/>
  <c r="F164" i="4"/>
  <c r="E164" i="4"/>
  <c r="F170" i="4"/>
  <c r="E170" i="4"/>
  <c r="F33" i="4"/>
  <c r="E33" i="4"/>
  <c r="F87" i="4"/>
  <c r="E87" i="4"/>
  <c r="F30" i="4"/>
  <c r="E30" i="4"/>
  <c r="F196" i="4"/>
  <c r="E196" i="4"/>
  <c r="F174" i="4"/>
  <c r="E174" i="4"/>
  <c r="F27" i="4"/>
  <c r="E27" i="4"/>
  <c r="F209" i="4"/>
  <c r="E209" i="4"/>
  <c r="F39" i="4"/>
  <c r="E39" i="4"/>
  <c r="F113" i="4"/>
  <c r="E113" i="4"/>
  <c r="F66" i="4"/>
  <c r="E66" i="4"/>
  <c r="F9" i="4" l="1"/>
  <c r="E9" i="4"/>
  <c r="F44" i="4"/>
  <c r="E44" i="4"/>
  <c r="F111" i="4"/>
  <c r="E111" i="4"/>
  <c r="F88" i="4"/>
  <c r="E88" i="4"/>
  <c r="F45" i="4"/>
  <c r="E45" i="4"/>
  <c r="F388" i="4"/>
  <c r="E388" i="4"/>
  <c r="F178" i="4"/>
  <c r="E178" i="4"/>
  <c r="F146" i="4"/>
  <c r="E146" i="4"/>
  <c r="F82" i="4"/>
  <c r="F120" i="4"/>
  <c r="E120" i="4"/>
  <c r="F78" i="15" l="1"/>
  <c r="F418" i="4" s="1"/>
  <c r="E78" i="15"/>
  <c r="E418" i="4" s="1"/>
  <c r="F352" i="4" l="1"/>
  <c r="E352" i="4"/>
  <c r="F254" i="4"/>
  <c r="E254" i="4"/>
  <c r="F19" i="4"/>
  <c r="E19" i="4"/>
  <c r="F127" i="4"/>
  <c r="E127" i="4"/>
  <c r="F385" i="4"/>
  <c r="E385" i="4"/>
  <c r="F68" i="4"/>
  <c r="E68" i="4"/>
  <c r="F394" i="4"/>
  <c r="E394" i="4"/>
  <c r="F112" i="4"/>
  <c r="E112" i="4"/>
  <c r="F76" i="4"/>
  <c r="E76" i="4"/>
  <c r="F393" i="4"/>
  <c r="E393" i="4"/>
  <c r="F24" i="4"/>
  <c r="E24" i="4"/>
  <c r="F383" i="4"/>
  <c r="E383" i="4"/>
  <c r="F177" i="4"/>
  <c r="E177" i="4"/>
  <c r="F376" i="4"/>
  <c r="E376" i="4"/>
  <c r="F176" i="4"/>
  <c r="E176" i="4"/>
  <c r="F163" i="4"/>
  <c r="E163" i="4"/>
  <c r="F359" i="4"/>
  <c r="E359" i="4"/>
  <c r="F368" i="4"/>
  <c r="E368" i="4"/>
  <c r="F17" i="4"/>
  <c r="F189" i="4"/>
  <c r="E189" i="4"/>
  <c r="F70" i="4"/>
  <c r="E70" i="4"/>
  <c r="F263" i="4"/>
  <c r="E263" i="4"/>
  <c r="F117" i="4"/>
  <c r="E117" i="4"/>
  <c r="F59" i="4"/>
  <c r="E59" i="4"/>
  <c r="F92" i="4"/>
  <c r="E92" i="4"/>
  <c r="E212" i="4" l="1"/>
  <c r="F212" i="4"/>
  <c r="E78" i="14" l="1"/>
  <c r="E417" i="4" s="1"/>
  <c r="F253" i="4" l="1"/>
  <c r="E253" i="4"/>
  <c r="E116" i="4"/>
  <c r="F116" i="4"/>
  <c r="F37" i="4" l="1"/>
  <c r="E37" i="4"/>
  <c r="F32" i="4" l="1"/>
  <c r="E32" i="4"/>
  <c r="F16" i="4"/>
  <c r="E328" i="4"/>
  <c r="E371" i="4"/>
  <c r="F372" i="4" l="1"/>
  <c r="E372" i="4"/>
  <c r="F64" i="4"/>
  <c r="E64" i="4"/>
  <c r="F219" i="4"/>
  <c r="E219" i="4"/>
  <c r="F144" i="4"/>
  <c r="E144" i="4"/>
  <c r="F371" i="4"/>
  <c r="F47" i="4" l="1"/>
  <c r="E47" i="4"/>
  <c r="F159" i="4"/>
  <c r="E159" i="4"/>
  <c r="F154" i="4"/>
  <c r="E154" i="4"/>
  <c r="F57" i="4"/>
  <c r="E57" i="4"/>
  <c r="F25" i="4"/>
  <c r="E25" i="4"/>
  <c r="F328" i="4"/>
  <c r="F171" i="4"/>
  <c r="E171" i="4"/>
  <c r="F155" i="4"/>
  <c r="E155" i="4"/>
  <c r="F145" i="4"/>
  <c r="E145" i="4"/>
  <c r="F36" i="4"/>
  <c r="E36" i="4"/>
  <c r="F99" i="4"/>
  <c r="E99" i="4"/>
  <c r="F125" i="4"/>
  <c r="E125" i="4"/>
  <c r="F65" i="4"/>
  <c r="E65" i="4"/>
  <c r="F75" i="4"/>
  <c r="E75" i="4"/>
  <c r="F363" i="4"/>
  <c r="E363" i="4"/>
  <c r="F266" i="4"/>
  <c r="E266" i="4"/>
  <c r="F247" i="4"/>
  <c r="E247" i="4"/>
  <c r="F172" i="4"/>
  <c r="E172" i="4"/>
  <c r="E72" i="13" l="1"/>
  <c r="E416" i="4" s="1"/>
  <c r="F72" i="13"/>
  <c r="F416" i="4" s="1"/>
  <c r="F153" i="4" l="1"/>
  <c r="E153" i="4"/>
  <c r="F141" i="4"/>
  <c r="E141" i="4"/>
  <c r="F115" i="4"/>
  <c r="E115" i="4"/>
  <c r="F281" i="4"/>
  <c r="E281" i="4"/>
  <c r="F224" i="4"/>
  <c r="F335" i="4"/>
  <c r="E335" i="4"/>
  <c r="F332" i="4"/>
  <c r="E332" i="4"/>
  <c r="F355" i="4"/>
  <c r="E355" i="4"/>
  <c r="F103" i="4"/>
  <c r="E103" i="4"/>
  <c r="F265" i="4"/>
  <c r="E265" i="4"/>
  <c r="F258" i="4"/>
  <c r="E258" i="4"/>
  <c r="F340" i="4"/>
  <c r="E340" i="4"/>
  <c r="F90" i="4" l="1"/>
  <c r="E90" i="4"/>
  <c r="F173" i="4"/>
  <c r="E173" i="4"/>
  <c r="F303" i="4"/>
  <c r="E303" i="4"/>
  <c r="F7" i="4"/>
  <c r="E7" i="4"/>
  <c r="F53" i="4"/>
  <c r="E53" i="4"/>
  <c r="F221" i="4" l="1"/>
  <c r="E221" i="4"/>
  <c r="F56" i="4" l="1"/>
  <c r="E56" i="4"/>
  <c r="F118" i="4"/>
  <c r="E118" i="4"/>
  <c r="F83" i="4"/>
  <c r="E83" i="4"/>
  <c r="F104" i="4" l="1"/>
  <c r="E104" i="4"/>
  <c r="F198" i="4"/>
  <c r="E198" i="4"/>
  <c r="E160" i="4"/>
  <c r="F160" i="4"/>
  <c r="F126" i="4"/>
  <c r="E126" i="4"/>
  <c r="F72" i="12"/>
  <c r="F415" i="4" s="1"/>
  <c r="E72" i="12"/>
  <c r="E415" i="4" s="1"/>
  <c r="E330" i="4" l="1"/>
  <c r="F102" i="4" l="1"/>
  <c r="E102" i="4"/>
  <c r="F218" i="4"/>
  <c r="E218" i="4"/>
  <c r="F182" i="4"/>
  <c r="E182" i="4"/>
  <c r="F194" i="4"/>
  <c r="E194" i="4"/>
  <c r="F384" i="4"/>
  <c r="E384" i="4"/>
  <c r="F330" i="4"/>
  <c r="F257" i="4"/>
  <c r="E257" i="4"/>
  <c r="F216" i="4"/>
  <c r="E216" i="4"/>
  <c r="F282" i="4"/>
  <c r="E282" i="4"/>
  <c r="F91" i="4"/>
  <c r="E91" i="4"/>
  <c r="F354" i="4"/>
  <c r="E354" i="4"/>
  <c r="F293" i="4"/>
  <c r="E293" i="4"/>
  <c r="E191" i="4" l="1"/>
  <c r="E193" i="4"/>
  <c r="E203" i="4"/>
  <c r="E206" i="4"/>
  <c r="E202" i="4"/>
  <c r="E208" i="4"/>
  <c r="E210" i="4"/>
  <c r="E214" i="4"/>
  <c r="E217" i="4"/>
  <c r="E239" i="4"/>
  <c r="E241" i="4"/>
  <c r="E245" i="4"/>
  <c r="E227" i="4"/>
  <c r="E231" i="4"/>
  <c r="E249" i="4"/>
  <c r="E260" i="4"/>
  <c r="E264" i="4"/>
  <c r="E267" i="4"/>
  <c r="E270" i="4"/>
  <c r="E275" i="4"/>
  <c r="E276" i="4"/>
  <c r="E277" i="4"/>
  <c r="E279" i="4"/>
  <c r="E286" i="4"/>
  <c r="E287" i="4"/>
  <c r="E294" i="4"/>
  <c r="E296" i="4"/>
  <c r="E297" i="4"/>
  <c r="E298" i="4"/>
  <c r="E301" i="4"/>
  <c r="E304" i="4"/>
  <c r="E305" i="4"/>
  <c r="E313" i="4"/>
  <c r="E317" i="4"/>
  <c r="E318" i="4"/>
  <c r="E321" i="4"/>
  <c r="E324" i="4"/>
  <c r="E326" i="4"/>
  <c r="E336" i="4"/>
  <c r="E327" i="4"/>
  <c r="E339" i="4"/>
  <c r="E341" i="4"/>
  <c r="E344" i="4"/>
  <c r="E349" i="4"/>
  <c r="E356" i="4"/>
  <c r="E357" i="4"/>
  <c r="E358" i="4"/>
  <c r="E360" i="4"/>
  <c r="E361" i="4"/>
  <c r="E362" i="4"/>
  <c r="E364" i="4"/>
  <c r="E365" i="4"/>
  <c r="E369" i="4"/>
  <c r="E370" i="4"/>
  <c r="E373" i="4"/>
  <c r="E374" i="4"/>
  <c r="E377" i="4"/>
  <c r="E378" i="4"/>
  <c r="E379" i="4"/>
  <c r="E380" i="4"/>
  <c r="E381" i="4"/>
  <c r="E389" i="4"/>
  <c r="E390" i="4"/>
  <c r="E391" i="4"/>
  <c r="E392" i="4"/>
  <c r="E395" i="4"/>
  <c r="E396" i="4"/>
  <c r="E397" i="4"/>
  <c r="E399" i="4"/>
  <c r="E398" i="4"/>
  <c r="E400" i="4"/>
  <c r="E401" i="4"/>
  <c r="E402" i="4"/>
  <c r="E403" i="4"/>
  <c r="E404" i="4"/>
  <c r="E353" i="4"/>
  <c r="E331" i="4"/>
  <c r="E309" i="4"/>
  <c r="E338" i="4"/>
  <c r="E161" i="4"/>
  <c r="F231" i="4"/>
  <c r="F227" i="4"/>
  <c r="F14" i="4"/>
  <c r="E14" i="4"/>
  <c r="F77" i="4"/>
  <c r="E77" i="4"/>
  <c r="F21" i="4"/>
  <c r="E21" i="4"/>
  <c r="F161" i="4"/>
  <c r="F8" i="4"/>
  <c r="E8" i="4"/>
  <c r="F38" i="4"/>
  <c r="E38" i="4"/>
  <c r="F51" i="4"/>
  <c r="E51" i="4"/>
  <c r="F72" i="11" l="1"/>
  <c r="F414" i="4" s="1"/>
  <c r="E72" i="11"/>
  <c r="E414" i="4" s="1"/>
  <c r="F264" i="4" l="1"/>
  <c r="F338" i="4" l="1"/>
  <c r="F309" i="4"/>
  <c r="F331" i="4" l="1"/>
  <c r="F353" i="4"/>
  <c r="F404" i="4" l="1"/>
  <c r="F133" i="4"/>
  <c r="E133" i="4"/>
  <c r="F365" i="4"/>
  <c r="F143" i="4"/>
  <c r="E143" i="4"/>
  <c r="F277" i="4"/>
  <c r="F391" i="4"/>
  <c r="F239" i="4"/>
  <c r="F241" i="4"/>
  <c r="F294" i="4"/>
  <c r="F369" i="4"/>
  <c r="F43" i="4"/>
  <c r="E43" i="4"/>
  <c r="F129" i="4"/>
  <c r="E129" i="4"/>
  <c r="F67" i="4"/>
  <c r="E67" i="4"/>
  <c r="F181" i="4"/>
  <c r="E181" i="4"/>
  <c r="F3" i="4"/>
  <c r="E3" i="4"/>
  <c r="F279" i="4"/>
  <c r="F267" i="4"/>
  <c r="F180" i="4"/>
  <c r="E180" i="4"/>
  <c r="F206" i="4" l="1"/>
  <c r="F110" i="4"/>
  <c r="E110" i="4"/>
  <c r="F139" i="4"/>
  <c r="E139" i="4"/>
  <c r="F413" i="4" l="1"/>
  <c r="E413" i="4"/>
  <c r="E23" i="4" l="1"/>
  <c r="F23" i="4"/>
  <c r="E40" i="4"/>
  <c r="F40" i="4"/>
  <c r="E42" i="4"/>
  <c r="F42" i="4"/>
  <c r="E52" i="4"/>
  <c r="F52" i="4"/>
  <c r="E55" i="4"/>
  <c r="F55" i="4"/>
  <c r="E60" i="4"/>
  <c r="F60" i="4"/>
  <c r="E61" i="4"/>
  <c r="F61" i="4"/>
  <c r="E63" i="4"/>
  <c r="F63" i="4"/>
  <c r="E69" i="4"/>
  <c r="F69" i="4"/>
  <c r="E71" i="4"/>
  <c r="F71" i="4"/>
  <c r="E73" i="4"/>
  <c r="F73" i="4"/>
  <c r="E78" i="4"/>
  <c r="F78" i="4"/>
  <c r="E85" i="4"/>
  <c r="F85" i="4"/>
  <c r="E86" i="4"/>
  <c r="F86" i="4"/>
  <c r="E89" i="4"/>
  <c r="F89" i="4"/>
  <c r="E94" i="4"/>
  <c r="F94" i="4"/>
  <c r="E98" i="4"/>
  <c r="F98" i="4"/>
  <c r="E100" i="4"/>
  <c r="F100" i="4"/>
  <c r="E107" i="4"/>
  <c r="F107" i="4"/>
  <c r="E108" i="4"/>
  <c r="F108" i="4"/>
  <c r="E119" i="4"/>
  <c r="F119" i="4"/>
  <c r="E122" i="4"/>
  <c r="F122" i="4"/>
  <c r="E128" i="4"/>
  <c r="F128" i="4"/>
  <c r="E132" i="4"/>
  <c r="F132" i="4"/>
  <c r="E140" i="4"/>
  <c r="F140" i="4"/>
  <c r="E151" i="4"/>
  <c r="F151" i="4"/>
  <c r="E152" i="4"/>
  <c r="F152" i="4"/>
  <c r="E158" i="4"/>
  <c r="F158" i="4"/>
  <c r="E162" i="4"/>
  <c r="F162" i="4"/>
  <c r="E183" i="4"/>
  <c r="F183" i="4"/>
  <c r="E185" i="4"/>
  <c r="F185" i="4"/>
  <c r="E186" i="4"/>
  <c r="F186" i="4"/>
  <c r="E190" i="4"/>
  <c r="F190" i="4"/>
  <c r="F191" i="4"/>
  <c r="F193" i="4"/>
  <c r="F203" i="4"/>
  <c r="F202" i="4"/>
  <c r="F208" i="4"/>
  <c r="F210" i="4"/>
  <c r="F214" i="4"/>
  <c r="F217" i="4"/>
  <c r="F245" i="4"/>
  <c r="F249" i="4"/>
  <c r="F260" i="4"/>
  <c r="F270" i="4"/>
  <c r="F275" i="4"/>
  <c r="F276" i="4"/>
  <c r="F286" i="4"/>
  <c r="F287" i="4"/>
  <c r="F296" i="4"/>
  <c r="F297" i="4"/>
  <c r="F298" i="4"/>
  <c r="F301" i="4"/>
  <c r="F304" i="4"/>
  <c r="F305" i="4"/>
  <c r="F313" i="4"/>
  <c r="F317" i="4"/>
  <c r="F318" i="4"/>
  <c r="F321" i="4"/>
  <c r="F324" i="4"/>
  <c r="F326" i="4"/>
  <c r="F336" i="4"/>
  <c r="F327" i="4"/>
  <c r="F339" i="4"/>
  <c r="F341" i="4"/>
  <c r="B342" i="4"/>
  <c r="C342" i="4"/>
  <c r="D342" i="4"/>
  <c r="F344" i="4"/>
  <c r="F349" i="4"/>
  <c r="F351" i="4"/>
  <c r="F356" i="4"/>
  <c r="F357" i="4"/>
  <c r="F358" i="4"/>
  <c r="F360" i="4"/>
  <c r="F361" i="4"/>
  <c r="F362" i="4"/>
  <c r="F364" i="4"/>
  <c r="F370" i="4"/>
  <c r="F373" i="4"/>
  <c r="F374" i="4"/>
  <c r="F378" i="4"/>
  <c r="F379" i="4"/>
  <c r="F380" i="4"/>
  <c r="F381" i="4"/>
  <c r="F382" i="4"/>
  <c r="F389" i="4"/>
  <c r="F390" i="4"/>
  <c r="F392" i="4"/>
  <c r="F395" i="4"/>
  <c r="F396" i="4"/>
  <c r="F397" i="4"/>
  <c r="F399" i="4"/>
  <c r="F398" i="4"/>
  <c r="F400" i="4"/>
  <c r="F401" i="4"/>
  <c r="F402" i="4"/>
  <c r="F403" i="4"/>
  <c r="F406" i="4" l="1"/>
  <c r="E406" i="4"/>
  <c r="F93" i="9"/>
  <c r="F412" i="4" s="1"/>
  <c r="E93" i="9"/>
  <c r="E412" i="4" s="1"/>
  <c r="F111" i="8" l="1"/>
  <c r="F411" i="4" s="1"/>
  <c r="E111" i="8"/>
  <c r="E411" i="4" s="1"/>
  <c r="F84" i="6" l="1"/>
  <c r="F409" i="4" s="1"/>
  <c r="E84" i="6"/>
  <c r="E409" i="4" s="1"/>
  <c r="E108" i="7"/>
  <c r="E410" i="4" s="1"/>
  <c r="F108" i="7"/>
  <c r="E61" i="3"/>
  <c r="E408" i="4" s="1"/>
  <c r="E420" i="4" l="1"/>
  <c r="F410" i="4"/>
  <c r="F61" i="3" l="1"/>
  <c r="F408" i="4" s="1"/>
  <c r="F420" i="4" s="1"/>
</calcChain>
</file>

<file path=xl/sharedStrings.xml><?xml version="1.0" encoding="utf-8"?>
<sst xmlns="http://schemas.openxmlformats.org/spreadsheetml/2006/main" count="6060" uniqueCount="1365">
  <si>
    <t>Filmo pavadinimas</t>
  </si>
  <si>
    <t>Filmo pavadinimas orginalo kalba</t>
  </si>
  <si>
    <t>Kilmės šalis</t>
  </si>
  <si>
    <t xml:space="preserve">Pajamos 
</t>
  </si>
  <si>
    <t>Žiūrovų skaičius</t>
  </si>
  <si>
    <t>Kopijų skaičius</t>
  </si>
  <si>
    <t>Premjeros data</t>
  </si>
  <si>
    <t>Platintojas</t>
  </si>
  <si>
    <t>Įsikūnijimas. Vandens kelias</t>
  </si>
  <si>
    <t>Avatar: The Way of Water</t>
  </si>
  <si>
    <t>US</t>
  </si>
  <si>
    <t>Theatrical Film Distribution / WDSMPI</t>
  </si>
  <si>
    <t>ReEmigrantai</t>
  </si>
  <si>
    <t>LT</t>
  </si>
  <si>
    <t>Stambus planas</t>
  </si>
  <si>
    <t xml:space="preserve">Batuotas katinas Pūkis: paskutinis noras  </t>
  </si>
  <si>
    <t>Puss in Boots: The Last Wish</t>
  </si>
  <si>
    <t>US, JP</t>
  </si>
  <si>
    <t>Dukine Film Distribution / Universal Pictures</t>
  </si>
  <si>
    <t>Vyrų svajonės</t>
  </si>
  <si>
    <t>Dublis LT</t>
  </si>
  <si>
    <t xml:space="preserve">Mumijos </t>
  </si>
  <si>
    <t>Mummies</t>
  </si>
  <si>
    <t>ES</t>
  </si>
  <si>
    <t>ACME Film / WB</t>
  </si>
  <si>
    <t>Poetas</t>
  </si>
  <si>
    <t>ACME Film</t>
  </si>
  <si>
    <t xml:space="preserve">Magiškasis Maikas: Paskutinis šokis </t>
  </si>
  <si>
    <t>Magic Mike's Last Dance</t>
  </si>
  <si>
    <t xml:space="preserve">Miauricijus Puikusis </t>
  </si>
  <si>
    <t>Amazing Maurice</t>
  </si>
  <si>
    <t>UK, DE, US</t>
  </si>
  <si>
    <t>Adastra Cinema</t>
  </si>
  <si>
    <t xml:space="preserve">Skruzdėliukas ir Vapsva. Kvantomanija </t>
  </si>
  <si>
    <t>Ant-Man and the Wasp: Quantumania</t>
  </si>
  <si>
    <t xml:space="preserve">Theatrical Film Distribution </t>
  </si>
  <si>
    <t xml:space="preserve">Rose Namajunas: Aš esu čempionė  </t>
  </si>
  <si>
    <t>Thug Rose</t>
  </si>
  <si>
    <t>Europos kinas</t>
  </si>
  <si>
    <t xml:space="preserve">Babilonas </t>
  </si>
  <si>
    <t>Babylon</t>
  </si>
  <si>
    <t>Operacija Fortūna: Apgaulės menas</t>
  </si>
  <si>
    <t>Operation Fortune: Ruse de Guer</t>
  </si>
  <si>
    <t>US, CH, UK, TR</t>
  </si>
  <si>
    <t>Aš noriu šokti. Whitney Houston filmas</t>
  </si>
  <si>
    <t>I wanna dance with somebody</t>
  </si>
  <si>
    <t>ACME Film / SONY</t>
  </si>
  <si>
    <t>Gyveno kartą Oto</t>
  </si>
  <si>
    <t>Man Called Otto</t>
  </si>
  <si>
    <t>Sprogstančios vestuvės</t>
  </si>
  <si>
    <t>Shotgun Wedding</t>
  </si>
  <si>
    <t>M3gan</t>
  </si>
  <si>
    <t xml:space="preserve">Kiškių mokykla. Misija „Kiaušiniai“  </t>
  </si>
  <si>
    <t>Rabbit Academy. Mission Eggpossible</t>
  </si>
  <si>
    <t>DE</t>
  </si>
  <si>
    <t>Garsų pasaulio įrašai</t>
  </si>
  <si>
    <t>Tu mano deimantas</t>
  </si>
  <si>
    <t> Maobori production</t>
  </si>
  <si>
    <t>Avarinis nusileidimas</t>
  </si>
  <si>
    <t>Plane</t>
  </si>
  <si>
    <t>US, UK</t>
  </si>
  <si>
    <t xml:space="preserve">Maskaradas  </t>
  </si>
  <si>
    <t>Mascarade</t>
  </si>
  <si>
    <t>FR</t>
  </si>
  <si>
    <t xml:space="preserve">Salos vaiduokliai  </t>
  </si>
  <si>
    <t>The Banshees of Inisherin</t>
  </si>
  <si>
    <t>US, UK,IE</t>
  </si>
  <si>
    <t>Fabelmanai</t>
  </si>
  <si>
    <t>The Fabelmans</t>
  </si>
  <si>
    <t xml:space="preserve">Titanikas: 25 metai </t>
  </si>
  <si>
    <t>Titanic (25th Anniversary)</t>
  </si>
  <si>
    <t>Theatrical Film Distribution</t>
  </si>
  <si>
    <t>Detektyvas Sanis</t>
  </si>
  <si>
    <t>Inspector Sun and the curse of the black widow</t>
  </si>
  <si>
    <t>Pradingusi</t>
  </si>
  <si>
    <t>Missing</t>
  </si>
  <si>
    <t xml:space="preserve">Kokaino lokys  </t>
  </si>
  <si>
    <t>Cocaine Bear</t>
  </si>
  <si>
    <t>Man viskas gerai</t>
  </si>
  <si>
    <t>Dansu films</t>
  </si>
  <si>
    <t xml:space="preserve">Bloga nuo savęs  </t>
  </si>
  <si>
    <t>NO, SE</t>
  </si>
  <si>
    <t>Estinfilm</t>
  </si>
  <si>
    <t xml:space="preserve">Beldimas į trobelę  </t>
  </si>
  <si>
    <t>Knock at The Cabin</t>
  </si>
  <si>
    <t>Kuo čia dėta meilė?</t>
  </si>
  <si>
    <t>Whats Love Got To Do With It</t>
  </si>
  <si>
    <t>UK</t>
  </si>
  <si>
    <t>Piktųjų karta</t>
  </si>
  <si>
    <t>Kino kultas</t>
  </si>
  <si>
    <t xml:space="preserve">Banginis  </t>
  </si>
  <si>
    <t>The Whale</t>
  </si>
  <si>
    <t xml:space="preserve">Abizu prakeiksmas </t>
  </si>
  <si>
    <t>The Offering</t>
  </si>
  <si>
    <t>Meniu</t>
  </si>
  <si>
    <t>Menu</t>
  </si>
  <si>
    <t>700 Vilniaus metų. Kelionė laiku su prof. Alfredu Bumblausku</t>
  </si>
  <si>
    <t>Pilietinė medija</t>
  </si>
  <si>
    <t xml:space="preserve">Įšventinimas </t>
  </si>
  <si>
    <t>Consecration</t>
  </si>
  <si>
    <t>Keistas pasaulis</t>
  </si>
  <si>
    <t>Strange World</t>
  </si>
  <si>
    <t xml:space="preserve">Kairo sąmokslas  </t>
  </si>
  <si>
    <t>Boy from Heaven</t>
  </si>
  <si>
    <t>SE, FI, DK, MA, FR</t>
  </si>
  <si>
    <t>A-One Films</t>
  </si>
  <si>
    <t>Liūdesio trikampis</t>
  </si>
  <si>
    <t>The Triangle of Sadness</t>
  </si>
  <si>
    <t>SE, FR, UK, DE, GR</t>
  </si>
  <si>
    <t>Kovotoja</t>
  </si>
  <si>
    <t>Woman King</t>
  </si>
  <si>
    <t>Kraujas</t>
  </si>
  <si>
    <t>Blood</t>
  </si>
  <si>
    <t>SE</t>
  </si>
  <si>
    <t>Korsažas</t>
  </si>
  <si>
    <t>Corsage</t>
  </si>
  <si>
    <t>AT, LU, DE, FR</t>
  </si>
  <si>
    <t>Kino aljansas</t>
  </si>
  <si>
    <t>Antanas Sutkus. Scenos iš fotografo gyvenimo</t>
  </si>
  <si>
    <t>A Propos studija</t>
  </si>
  <si>
    <t>Sausis</t>
  </si>
  <si>
    <t>Janvaris</t>
  </si>
  <si>
    <t>LV, LT, PL</t>
  </si>
  <si>
    <t>Artbox</t>
  </si>
  <si>
    <t xml:space="preserve">Jaunasis vadas Vinetu </t>
  </si>
  <si>
    <t>Der junge Häuptling Winnetou</t>
  </si>
  <si>
    <t xml:space="preserve">Šventasis voras </t>
  </si>
  <si>
    <t>Holy spider</t>
  </si>
  <si>
    <t>DK, DE, SE, FR, JO, IT</t>
  </si>
  <si>
    <t xml:space="preserve">Meškio Tedžio Kalėdos </t>
  </si>
  <si>
    <t>Teddy’s Christmas</t>
  </si>
  <si>
    <t>NO</t>
  </si>
  <si>
    <t>Sword Art Online Progressive - Scherzo Of Deep Night</t>
  </si>
  <si>
    <t>JP</t>
  </si>
  <si>
    <t>Piece of Magic</t>
  </si>
  <si>
    <t xml:space="preserve">Žvaigždės vidurdienį  </t>
  </si>
  <si>
    <t>Stars at Noon</t>
  </si>
  <si>
    <t>FR, US, PA</t>
  </si>
  <si>
    <t>Preview</t>
  </si>
  <si>
    <t>Salų tyla</t>
  </si>
  <si>
    <t>Tourment sur les îles</t>
  </si>
  <si>
    <t>ES, FR, DE, PT</t>
  </si>
  <si>
    <t>15 būdų užmušti kaimyną</t>
  </si>
  <si>
    <t>Petite Fleur</t>
  </si>
  <si>
    <t>AR</t>
  </si>
  <si>
    <t>Ilgo metro filmas apie gyvenimą</t>
  </si>
  <si>
    <t xml:space="preserve">Labiau nei bet kada  </t>
  </si>
  <si>
    <t>Best Film</t>
  </si>
  <si>
    <t>Menas žudyti</t>
  </si>
  <si>
    <t>Mindcage</t>
  </si>
  <si>
    <t>Arti</t>
  </si>
  <si>
    <t>Close</t>
  </si>
  <si>
    <t>BE, NL, FR</t>
  </si>
  <si>
    <t>De humani corporis fabrica</t>
  </si>
  <si>
    <t xml:space="preserve">Kiara </t>
  </si>
  <si>
    <t>A Chiara</t>
  </si>
  <si>
    <t>FR, IT</t>
  </si>
  <si>
    <t>Prisiminimų dėžutė</t>
  </si>
  <si>
    <t>Memory Box</t>
  </si>
  <si>
    <t>LB</t>
  </si>
  <si>
    <t xml:space="preserve">Malonumų namai </t>
  </si>
  <si>
    <t>La Maison</t>
  </si>
  <si>
    <t>BE, FR</t>
  </si>
  <si>
    <t>Pamfiras</t>
  </si>
  <si>
    <t>Pamfir</t>
  </si>
  <si>
    <t>UA</t>
  </si>
  <si>
    <t xml:space="preserve">Prakeikta žemė </t>
  </si>
  <si>
    <t>Vanskabte land</t>
  </si>
  <si>
    <t xml:space="preserve">IS, DK, FR, SE </t>
  </si>
  <si>
    <t xml:space="preserve">Žaltvykslė </t>
  </si>
  <si>
    <t>Fogo-Fátuo</t>
  </si>
  <si>
    <t>PT</t>
  </si>
  <si>
    <t>Skyrybos</t>
  </si>
  <si>
    <t>„Lumo“ studija</t>
  </si>
  <si>
    <t>Pūga prie Mėmelio. Klaipėdos atvadavimo saga</t>
  </si>
  <si>
    <t>Drugelio Širdis</t>
  </si>
  <si>
    <t xml:space="preserve">Gyvenimo virtuvė </t>
  </si>
  <si>
    <t>La Vida Padre</t>
  </si>
  <si>
    <t>Sword Art Online: Progressive - Aria Of A Starless Night</t>
  </si>
  <si>
    <t>Kometa Mumių šalyje</t>
  </si>
  <si>
    <t>Muumipeikko ja pyrstötähti</t>
  </si>
  <si>
    <t>FI</t>
  </si>
  <si>
    <t>Tarp žvaigždžių</t>
  </si>
  <si>
    <t>Interstellar</t>
  </si>
  <si>
    <t>Fantazijos tik suaugusiems</t>
  </si>
  <si>
    <t>Fantasies</t>
  </si>
  <si>
    <t xml:space="preserve">Nostalgija  </t>
  </si>
  <si>
    <t>Nostalgia</t>
  </si>
  <si>
    <t>IT</t>
  </si>
  <si>
    <t>Drąsiau drąsiau</t>
  </si>
  <si>
    <t>C'mon C'mon</t>
  </si>
  <si>
    <t xml:space="preserve">Vesper </t>
  </si>
  <si>
    <t xml:space="preserve">Bilietas į rojų </t>
  </si>
  <si>
    <t>Ticket To Paradise</t>
  </si>
  <si>
    <t>Kriu</t>
  </si>
  <si>
    <t>Knor</t>
  </si>
  <si>
    <t>NL, BE</t>
  </si>
  <si>
    <t xml:space="preserve">Naujasis žaisliukas  </t>
  </si>
  <si>
    <t>Le nouveau jouet</t>
  </si>
  <si>
    <t>Vieną gražų rytą</t>
  </si>
  <si>
    <t>Un beau matin</t>
  </si>
  <si>
    <t>FR, UK, DE</t>
  </si>
  <si>
    <t xml:space="preserve">Neįtikėtina, bet tiesa  </t>
  </si>
  <si>
    <t>Incredible But True</t>
  </si>
  <si>
    <t>FR, BE</t>
  </si>
  <si>
    <t>Kaulai ir visa kita</t>
  </si>
  <si>
    <t>Bones and All</t>
  </si>
  <si>
    <t>Ten, kur gieda vėžiai</t>
  </si>
  <si>
    <t>Where the Crawdads Sing</t>
  </si>
  <si>
    <t>Tigro kelionė Himalajuose</t>
  </si>
  <si>
    <t>Tigers Nest</t>
  </si>
  <si>
    <t>Elvis</t>
  </si>
  <si>
    <t>Kur dingo Ana Frank?</t>
  </si>
  <si>
    <t>Where Is Anne Frank</t>
  </si>
  <si>
    <t>PL, BE, LU, FR, NL</t>
  </si>
  <si>
    <t>Blogiausias žmogus pasaulyje</t>
  </si>
  <si>
    <t>Verdens verste menneske</t>
  </si>
  <si>
    <t>NO, FR, SE, DK</t>
  </si>
  <si>
    <t>Elniuko Ailo kelionė per Laplandiją</t>
  </si>
  <si>
    <t>Aïlo: Une odyssée en Laponie</t>
  </si>
  <si>
    <t>FI, FR</t>
  </si>
  <si>
    <t>Tarp pilkų debesų</t>
  </si>
  <si>
    <t xml:space="preserve">Ashes in the Snow (Tarp pilkų debesų)  </t>
  </si>
  <si>
    <t>Gogo</t>
  </si>
  <si>
    <t xml:space="preserve">Ypatingieji </t>
  </si>
  <si>
    <t>The Specials</t>
  </si>
  <si>
    <t xml:space="preserve">Lukas </t>
  </si>
  <si>
    <t>Luca</t>
  </si>
  <si>
    <t>Garsioji meškinų invazija į Siciliją</t>
  </si>
  <si>
    <t>La Fameuse Invasion des ours en Sicile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</si>
  <si>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</si>
  <si>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</si>
  <si>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</si>
  <si>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</si>
  <si>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</si>
  <si>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</si>
  <si>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</si>
  <si>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</si>
  <si>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</si>
  <si>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</si>
  <si>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</si>
  <si>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TOTAL</t>
  </si>
  <si>
    <t>Pradžia</t>
  </si>
  <si>
    <t>Inception</t>
  </si>
  <si>
    <t xml:space="preserve">Deivo bankas </t>
  </si>
  <si>
    <t>Bank of Dave</t>
  </si>
  <si>
    <t>Viskas iškart ir visur</t>
  </si>
  <si>
    <t>Everything everywhere all at once</t>
  </si>
  <si>
    <t xml:space="preserve">Ekskursantė
</t>
  </si>
  <si>
    <t>The Excursionist</t>
  </si>
  <si>
    <t>Cinemark</t>
  </si>
  <si>
    <t>Drakonas ir strazdanotoji gražuolė</t>
  </si>
  <si>
    <t>Ryû to sobakasu no hime</t>
  </si>
  <si>
    <t>Gražus sūnus</t>
  </si>
  <si>
    <t>Beautiful Boy</t>
  </si>
  <si>
    <t>Likimas ir fantazijos</t>
  </si>
  <si>
    <t>Guzen to Sozo</t>
  </si>
  <si>
    <t xml:space="preserve">Manasis Godard'as </t>
  </si>
  <si>
    <t xml:space="preserve">Vagiliautojai </t>
  </si>
  <si>
    <t>Shoplifters</t>
  </si>
  <si>
    <t xml:space="preserve">Metas išeiti </t>
  </si>
  <si>
    <t>Po saulės</t>
  </si>
  <si>
    <t xml:space="preserve">Begalybė </t>
  </si>
  <si>
    <t xml:space="preserve">Paskutinis šokis </t>
  </si>
  <si>
    <t>After sun</t>
  </si>
  <si>
    <t>Decision to Leave</t>
  </si>
  <si>
    <t>L’immensita</t>
  </si>
  <si>
    <t>Last Dance</t>
  </si>
  <si>
    <t>IT, FR</t>
  </si>
  <si>
    <t>The Eight Mountains</t>
  </si>
  <si>
    <t xml:space="preserve">IT, BE, FR </t>
  </si>
  <si>
    <t>Mariupolis 2</t>
  </si>
  <si>
    <t>Love Life</t>
  </si>
  <si>
    <t xml:space="preserve">Meile mano </t>
  </si>
  <si>
    <t>LT, DE, FR</t>
  </si>
  <si>
    <t>JP, FR</t>
  </si>
  <si>
    <t>–</t>
  </si>
  <si>
    <t>KR</t>
  </si>
  <si>
    <t>BE, CH</t>
  </si>
  <si>
    <t>No Bears</t>
  </si>
  <si>
    <t xml:space="preserve">Lokių čia nėra </t>
  </si>
  <si>
    <t>IR</t>
  </si>
  <si>
    <t>R.M.N.</t>
  </si>
  <si>
    <t>Amžinai jauni</t>
  </si>
  <si>
    <t xml:space="preserve">Žvaigždės vidurdienį </t>
  </si>
  <si>
    <t xml:space="preserve">Tiek grožio, tiek skausmo </t>
  </si>
  <si>
    <t xml:space="preserve">Su meile ir įsiūčiu </t>
  </si>
  <si>
    <t xml:space="preserve">Sent Omeras </t>
  </si>
  <si>
    <t>Akmens sala</t>
  </si>
  <si>
    <t xml:space="preserve">Aklas gluosnis, mieganti  moteris </t>
  </si>
  <si>
    <t>Rūkymas sukelia kosulį</t>
  </si>
  <si>
    <t>Saint Omer</t>
  </si>
  <si>
    <t>Both Sides of the Blade (Fire!)</t>
  </si>
  <si>
    <t>Forever Young</t>
  </si>
  <si>
    <t>Enys Men</t>
  </si>
  <si>
    <t>Blind Willow, Sleeping Woman</t>
  </si>
  <si>
    <t>Smoking Causes Coughing</t>
  </si>
  <si>
    <t>All the Beauty and the Bloodshed</t>
  </si>
  <si>
    <t>RO, FR, BE, SE</t>
  </si>
  <si>
    <t>FR, CA, NL, LU</t>
  </si>
  <si>
    <t xml:space="preserve">Džonas Vikas 4  </t>
  </si>
  <si>
    <t>John Wick Chapter Four</t>
  </si>
  <si>
    <t>Krydas III: Legenda tęsiasi</t>
  </si>
  <si>
    <t>Creed 3</t>
  </si>
  <si>
    <t>Asteriksas ir Obeliksas: Drakonų imperija</t>
  </si>
  <si>
    <t>Asterix and Obelix: The Middle Kingdom</t>
  </si>
  <si>
    <t>Shazam! Dievų įniršis</t>
  </si>
  <si>
    <t>Shazam! Fury of the Gods</t>
  </si>
  <si>
    <t>Ar vesi mane?</t>
  </si>
  <si>
    <t>Maybe I Do</t>
  </si>
  <si>
    <t xml:space="preserve">ACME Film </t>
  </si>
  <si>
    <t xml:space="preserve">Klyksmas 6  </t>
  </si>
  <si>
    <t xml:space="preserve"> Scream 6</t>
  </si>
  <si>
    <t>Dungeons &amp; Dragons: Honor Among Thieves</t>
  </si>
  <si>
    <t xml:space="preserve">Požemiai ir drakonai. Garbė tarp vagių </t>
  </si>
  <si>
    <t>US, CA</t>
  </si>
  <si>
    <t>Apačiai: Paryžiaus gauja</t>
  </si>
  <si>
    <t>Apache: Gang of Paris</t>
  </si>
  <si>
    <t>Asas Maverikas</t>
  </si>
  <si>
    <t>Top Gun Maverick</t>
  </si>
  <si>
    <t xml:space="preserve">Klajoklių žemė </t>
  </si>
  <si>
    <t>Nomadland</t>
  </si>
  <si>
    <t>ES, FR</t>
  </si>
  <si>
    <t>Žvėrys</t>
  </si>
  <si>
    <t>The Beasts</t>
  </si>
  <si>
    <t>Sūnus</t>
  </si>
  <si>
    <t>Son</t>
  </si>
  <si>
    <t>UK, FR</t>
  </si>
  <si>
    <t xml:space="preserve">65: Išnykimo riba </t>
  </si>
  <si>
    <t>Rūpintojėlis</t>
  </si>
  <si>
    <t>LT, US</t>
  </si>
  <si>
    <t>Riminis</t>
  </si>
  <si>
    <t>Rimini</t>
  </si>
  <si>
    <t>AT</t>
  </si>
  <si>
    <t>Seules les bêtes</t>
  </si>
  <si>
    <t xml:space="preserve">Tiktai žvėrys </t>
  </si>
  <si>
    <t>Sparta</t>
  </si>
  <si>
    <t>Drive My Car</t>
  </si>
  <si>
    <t>Doraibu mai kâ</t>
  </si>
  <si>
    <t xml:space="preserve">Trys vagišiai ir liūtas  </t>
  </si>
  <si>
    <t>When the Robbers Came to Cardamom Town</t>
  </si>
  <si>
    <t>Unlimited Media OÜ</t>
  </si>
  <si>
    <t xml:space="preserve">Broliai lokiai: atgal į žemę </t>
  </si>
  <si>
    <t>Boonie Bears: Back to Earth</t>
  </si>
  <si>
    <t>DK</t>
  </si>
  <si>
    <t xml:space="preserve">Nepaprasta Remio kelionė </t>
  </si>
  <si>
    <t>Rémi sans famille</t>
  </si>
  <si>
    <t>Paradas</t>
  </si>
  <si>
    <t>Po mokyklos</t>
  </si>
  <si>
    <t>Plus que jamais</t>
  </si>
  <si>
    <t>Le Redoubtable</t>
  </si>
  <si>
    <t>Syk Pike</t>
  </si>
  <si>
    <t>Theatrical Film Distribution  / WDSMPI</t>
  </si>
  <si>
    <t>Scream 6</t>
  </si>
  <si>
    <t xml:space="preserve"> Syk Pike</t>
  </si>
  <si>
    <t>Beautiful disaster</t>
  </si>
  <si>
    <t xml:space="preserve">Aš ir Jis. Tikra katastrofa  </t>
  </si>
  <si>
    <t xml:space="preserve">Mizantropas  </t>
  </si>
  <si>
    <t>To Catch a Killer</t>
  </si>
  <si>
    <t>Beau is afraid</t>
  </si>
  <si>
    <t xml:space="preserve">Visos Bo baimės </t>
  </si>
  <si>
    <t>Argonuts</t>
  </si>
  <si>
    <t xml:space="preserve">Petsi Iš Argo  </t>
  </si>
  <si>
    <t>I am not Madamme Bovary</t>
  </si>
  <si>
    <t xml:space="preserve">Aš nesu ponia Bovari </t>
  </si>
  <si>
    <t>CN</t>
  </si>
  <si>
    <t>Išgyventi vasarą</t>
  </si>
  <si>
    <t>Vytauto Katkaus filmų trilogija (Uogos, Kolektyviniai sodai, Miegamasis rajonas)</t>
  </si>
  <si>
    <t xml:space="preserve">Liepsnojančios moters portretas </t>
  </si>
  <si>
    <t>Portrait De La Jeune Fille En Feu</t>
  </si>
  <si>
    <t>Gisaengchung</t>
  </si>
  <si>
    <t xml:space="preserve">Parazitas </t>
  </si>
  <si>
    <t>UFO Sweden</t>
  </si>
  <si>
    <t xml:space="preserve">UFO  </t>
  </si>
  <si>
    <t xml:space="preserve">Bučinys  </t>
  </si>
  <si>
    <t>Kysset</t>
  </si>
  <si>
    <t>Les Cinq Diables</t>
  </si>
  <si>
    <t xml:space="preserve">Penki velniai  </t>
  </si>
  <si>
    <t>Štai ir mes</t>
  </si>
  <si>
    <t>Hine Anachnu</t>
  </si>
  <si>
    <t>IT, IL</t>
  </si>
  <si>
    <t>Homo Vilutis</t>
  </si>
  <si>
    <t xml:space="preserve">Popiežiaus egzorcistas </t>
  </si>
  <si>
    <t>Pope's Exorcist</t>
  </si>
  <si>
    <t>Acme Film / SONY</t>
  </si>
  <si>
    <t>Piktieji numirėliai prisikelia</t>
  </si>
  <si>
    <t>Evil Dead Rise</t>
  </si>
  <si>
    <t>NZ, US, IE</t>
  </si>
  <si>
    <t>Acme Film / WB</t>
  </si>
  <si>
    <t>AIR</t>
  </si>
  <si>
    <t>Suzume</t>
  </si>
  <si>
    <t>The Covenant</t>
  </si>
  <si>
    <t xml:space="preserve">Tvirtas užnugaris </t>
  </si>
  <si>
    <t>UK, ES</t>
  </si>
  <si>
    <t>Sumautas Bornholmas</t>
  </si>
  <si>
    <t xml:space="preserve">Fucking Bornholm </t>
  </si>
  <si>
    <t>PL</t>
  </si>
  <si>
    <t xml:space="preserve">KC Garsas </t>
  </si>
  <si>
    <t>Kutoppen</t>
  </si>
  <si>
    <t xml:space="preserve">Mažoji Klara  </t>
  </si>
  <si>
    <t>KC Garsas</t>
  </si>
  <si>
    <t>Mažosios Klaros Kalėdos</t>
  </si>
  <si>
    <t>Jul pa kuttopen</t>
  </si>
  <si>
    <t>Nepaprasta vasara su Tesa</t>
  </si>
  <si>
    <t>Mijn bijzonder rare week met Tess</t>
  </si>
  <si>
    <t>NL, DE</t>
  </si>
  <si>
    <t>Vechtmeisje</t>
  </si>
  <si>
    <t>NL</t>
  </si>
  <si>
    <t>Falkonai</t>
  </si>
  <si>
    <t>Víti í Vestmannaeyjum</t>
  </si>
  <si>
    <t>IS</t>
  </si>
  <si>
    <t>Karo žaidimai</t>
  </si>
  <si>
    <t>Krig</t>
  </si>
  <si>
    <t>SE, DE</t>
  </si>
  <si>
    <t>Nepamiršk kvėpuoti</t>
  </si>
  <si>
    <t>Ne pozabi dihati</t>
  </si>
  <si>
    <t>SI</t>
  </si>
  <si>
    <t>Dorianos B. pasirinkimas</t>
  </si>
  <si>
    <t>The best of Dorien B</t>
  </si>
  <si>
    <t>BE</t>
  </si>
  <si>
    <t>Kovotojas</t>
  </si>
  <si>
    <t>Strijder</t>
  </si>
  <si>
    <t>Nenormali</t>
  </si>
  <si>
    <t>Psychobitch</t>
  </si>
  <si>
    <t>Žaidimų aikštelė</t>
  </si>
  <si>
    <t>Un monde</t>
  </si>
  <si>
    <t xml:space="preserve">Roka keičia pasaulį </t>
  </si>
  <si>
    <t>Rocca verändert die welt</t>
  </si>
  <si>
    <t>Kosminis vaikis</t>
  </si>
  <si>
    <t>Space boy</t>
  </si>
  <si>
    <t>Vyriškumo pamokos</t>
  </si>
  <si>
    <t>Un vrai bonhomme</t>
  </si>
  <si>
    <t xml:space="preserve">Broliai Super Mario. Filmas </t>
  </si>
  <si>
    <t>Super Mario Bros.</t>
  </si>
  <si>
    <t>JP, US</t>
  </si>
  <si>
    <t>Tar</t>
  </si>
  <si>
    <t>Tár</t>
  </si>
  <si>
    <t xml:space="preserve">Renfildas </t>
  </si>
  <si>
    <t>Renfield</t>
  </si>
  <si>
    <t>Three Musketeers: D'Artagnan)</t>
  </si>
  <si>
    <t xml:space="preserve">Trys muškietininkai: D'artanjanas </t>
  </si>
  <si>
    <t>Winnie the Pooh: Blood and Honey</t>
  </si>
  <si>
    <t>Mikė Pūkuotukas: Kraujas ir medus</t>
  </si>
  <si>
    <t xml:space="preserve">Juodi akiniai </t>
  </si>
  <si>
    <t>Dark glasses</t>
  </si>
  <si>
    <t>Mafia Mamma</t>
  </si>
  <si>
    <t>IT, UK</t>
  </si>
  <si>
    <t>Retour à Séoul</t>
  </si>
  <si>
    <t>Sugrįžimas į Seulą</t>
  </si>
  <si>
    <t>La nuit du 12</t>
  </si>
  <si>
    <t xml:space="preserve">Dvyliktosios naktis </t>
  </si>
  <si>
    <t>Filip</t>
  </si>
  <si>
    <t>Travolta</t>
  </si>
  <si>
    <t>Portable door</t>
  </si>
  <si>
    <t xml:space="preserve">Kilnojamos durys  </t>
  </si>
  <si>
    <t>AU</t>
  </si>
  <si>
    <t>-</t>
  </si>
  <si>
    <t>Baltic Content Media</t>
  </si>
  <si>
    <t>Kakė Makė: mano filmas</t>
  </si>
  <si>
    <t>Nj world</t>
  </si>
  <si>
    <t xml:space="preserve">Aštuoni kalnai 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</si>
  <si>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</si>
  <si>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</si>
  <si>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</si>
  <si>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</si>
  <si>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</si>
  <si>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</si>
  <si>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</si>
  <si>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</si>
  <si>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</si>
  <si>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</si>
  <si>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</si>
  <si>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</si>
  <si>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</si>
  <si>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</si>
  <si>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</si>
  <si>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</si>
  <si>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</si>
  <si>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</si>
  <si>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</si>
  <si>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</si>
  <si>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</si>
  <si>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</si>
  <si>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</si>
  <si>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</si>
  <si>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</si>
  <si>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</si>
  <si>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</si>
  <si>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</si>
  <si>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</si>
  <si>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</si>
  <si>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</si>
  <si>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</si>
  <si>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</si>
  <si>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</si>
  <si>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</si>
  <si>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</si>
  <si>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</si>
  <si>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</si>
  <si>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</si>
  <si>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</si>
  <si>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</si>
  <si>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</si>
  <si>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</si>
  <si>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</si>
  <si>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</si>
  <si>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</si>
  <si>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</si>
  <si>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</si>
  <si>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</si>
  <si>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</si>
  <si>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</si>
  <si>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</si>
  <si>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</si>
  <si>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</si>
  <si>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</si>
  <si>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</si>
  <si>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</si>
  <si>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</si>
  <si>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</si>
  <si>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</si>
  <si>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</si>
  <si>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</si>
  <si>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</si>
  <si>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</si>
  <si>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</si>
  <si>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</si>
  <si>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</si>
  <si>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</si>
  <si>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</si>
  <si>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</si>
  <si>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</si>
  <si>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</si>
  <si>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</si>
  <si>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</si>
  <si>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</si>
  <si>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</si>
  <si>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</si>
  <si>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</si>
  <si>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</si>
  <si>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</si>
  <si>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</si>
  <si>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</si>
  <si>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</si>
  <si>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</si>
  <si>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</si>
  <si>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</si>
  <si>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</si>
  <si>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</si>
  <si>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</si>
  <si>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</si>
  <si>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</si>
  <si>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</si>
  <si>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146</t>
  </si>
  <si>
    <t>145</t>
  </si>
  <si>
    <t>138</t>
  </si>
  <si>
    <t>136</t>
  </si>
  <si>
    <t>127</t>
  </si>
  <si>
    <t>123</t>
  </si>
  <si>
    <t>122</t>
  </si>
  <si>
    <t>119</t>
  </si>
  <si>
    <t>102</t>
  </si>
  <si>
    <t>99</t>
  </si>
  <si>
    <t>93</t>
  </si>
  <si>
    <t>94</t>
  </si>
  <si>
    <t>95</t>
  </si>
  <si>
    <t>96</t>
  </si>
  <si>
    <t>97</t>
  </si>
  <si>
    <t>98</t>
  </si>
  <si>
    <t>100</t>
  </si>
  <si>
    <t>101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</si>
  <si>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</si>
  <si>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</si>
  <si>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</si>
  <si>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</si>
  <si>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</si>
  <si>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</si>
  <si>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</si>
  <si>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</si>
  <si>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</si>
  <si>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</si>
  <si>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</si>
  <si>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</si>
  <si>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</si>
  <si>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</si>
  <si>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</si>
  <si>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</si>
  <si>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120</t>
  </si>
  <si>
    <t>121</t>
  </si>
  <si>
    <t>124</t>
  </si>
  <si>
    <t>125</t>
  </si>
  <si>
    <t>126</t>
  </si>
  <si>
    <t>128</t>
  </si>
  <si>
    <t>129</t>
  </si>
  <si>
    <t>130</t>
  </si>
  <si>
    <t>131</t>
  </si>
  <si>
    <t>132</t>
  </si>
  <si>
    <t>133</t>
  </si>
  <si>
    <t>134</t>
  </si>
  <si>
    <t>135</t>
  </si>
  <si>
    <t>137</t>
  </si>
  <si>
    <t>139</t>
  </si>
  <si>
    <t>140</t>
  </si>
  <si>
    <t>141</t>
  </si>
  <si>
    <t>142</t>
  </si>
  <si>
    <t>143</t>
  </si>
  <si>
    <t>144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</si>
  <si>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</si>
  <si>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</si>
  <si>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</si>
  <si>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</si>
  <si>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</si>
  <si>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</si>
  <si>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</si>
  <si>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</si>
  <si>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</si>
  <si>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</si>
  <si>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</si>
  <si>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</si>
  <si>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</si>
  <si>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</si>
  <si>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</si>
  <si>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</si>
  <si>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</si>
  <si>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</si>
  <si>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</si>
  <si>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</si>
  <si>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</si>
  <si>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</si>
  <si>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</si>
  <si>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</si>
  <si>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</si>
  <si>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</si>
  <si>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</si>
  <si>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</si>
  <si>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</si>
  <si>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</si>
  <si>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</si>
  <si>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</si>
  <si>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</si>
  <si>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</si>
  <si>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</si>
  <si>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</si>
  <si>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</si>
  <si>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#</t>
  </si>
  <si>
    <t>184</t>
  </si>
  <si>
    <t>2023 metais Lietuvos kino teatruose rodytų filmų topas
2023 Lithuanian theatrical film TOP</t>
  </si>
  <si>
    <t>2023 m. sausio mėnesį Lietuvos kino teatruose rodytų filmų topas
2023 January Lithuanian theatrical film TOP</t>
  </si>
  <si>
    <t>2023 m. vasario mėnesį Lietuvos kino teatruose rodytų filmų topas
2023 February Lithuanian theatrical film TOP</t>
  </si>
  <si>
    <t>2023 m. kovo mėnesį Lietuvos kino teatruose rodytų filmų topas
2023 March Lithuanian theatrical film TOP</t>
  </si>
  <si>
    <t>2023 m. balandžio mėnesį Lietuvos kino teatruose rodytų filmų topas
2023 April Lithuanian theatrical film TOP</t>
  </si>
  <si>
    <t xml:space="preserve">Akmens sala  </t>
  </si>
  <si>
    <t xml:space="preserve">Aš esu Greta </t>
  </si>
  <si>
    <t>I Am Greta</t>
  </si>
  <si>
    <t xml:space="preserve">Nekaltas </t>
  </si>
  <si>
    <t>The Innocent</t>
  </si>
  <si>
    <t xml:space="preserve">Svajoklis Budis 3  </t>
  </si>
  <si>
    <t>Rock Dog 3</t>
  </si>
  <si>
    <t>Hipnotikai</t>
  </si>
  <si>
    <t>Hypnotic</t>
  </si>
  <si>
    <t>Pamilti dar kartą</t>
  </si>
  <si>
    <t>Love Again</t>
  </si>
  <si>
    <t>Mano pakvaišęs senis</t>
  </si>
  <si>
    <t>About My Father</t>
  </si>
  <si>
    <t>Žmogus-voras: Aplink multivisatą</t>
  </si>
  <si>
    <t>Spiderman Across the Spiderverse</t>
  </si>
  <si>
    <t>Mažasis Alanas</t>
  </si>
  <si>
    <t>Lille Allan – den menneskelige antenna</t>
  </si>
  <si>
    <t xml:space="preserve">Sudegink mano laiškus </t>
  </si>
  <si>
    <t>Bränn alla mina brev</t>
  </si>
  <si>
    <t>Aš esu Zlatanas</t>
  </si>
  <si>
    <t>Jag är Zlatan</t>
  </si>
  <si>
    <t xml:space="preserve">Bjornas Borgas prieš Makenrojų </t>
  </si>
  <si>
    <t>Borg vs. McEnroe</t>
  </si>
  <si>
    <t>Greta Garbo Films</t>
  </si>
  <si>
    <t>Geriausi mūsų metai</t>
  </si>
  <si>
    <t>Gli anni più belli</t>
  </si>
  <si>
    <t xml:space="preserve">Galaktikos sergėtojai. III dalis </t>
  </si>
  <si>
    <t>Guardians of the Galaxy Vol. 3</t>
  </si>
  <si>
    <t xml:space="preserve">Greiti ir įsiutę 10 </t>
  </si>
  <si>
    <t>Fast &amp; Furious 10</t>
  </si>
  <si>
    <t xml:space="preserve">Undinėlė  </t>
  </si>
  <si>
    <t xml:space="preserve"> Little Mermaid</t>
  </si>
  <si>
    <t>Dalilendas</t>
  </si>
  <si>
    <t>Daliland</t>
  </si>
  <si>
    <t>US, UK, FR</t>
  </si>
  <si>
    <t xml:space="preserve">Svaiginantis aukštis </t>
  </si>
  <si>
    <t>Fall</t>
  </si>
  <si>
    <t>BlackBerry</t>
  </si>
  <si>
    <t>CA</t>
  </si>
  <si>
    <t xml:space="preserve">Juodasis lotosas </t>
  </si>
  <si>
    <t>Black Lotus</t>
  </si>
  <si>
    <t xml:space="preserve">Stebėk ją </t>
  </si>
  <si>
    <t>Follow Her</t>
  </si>
  <si>
    <t xml:space="preserve">Influencerė </t>
  </si>
  <si>
    <t>Influencer</t>
  </si>
  <si>
    <t>Kandaharas (Kandahar)</t>
  </si>
  <si>
    <t>Eisiu, kiek reikės</t>
  </si>
  <si>
    <t>Strahinja Banović</t>
  </si>
  <si>
    <t>RS, FR, LU, BG, LT</t>
  </si>
  <si>
    <t xml:space="preserve">Gražuolė ir Sebastianas. Naujoji karta </t>
  </si>
  <si>
    <t>Belle &amp; Sebastien – Next Generation</t>
  </si>
  <si>
    <t>Rodeo</t>
  </si>
  <si>
    <t xml:space="preserve">Žydrasis kaftanas  </t>
  </si>
  <si>
    <t>Le bleu du caftan</t>
  </si>
  <si>
    <t>2023 m. gegužės mėnesį Lietuvos kino teatruose rodytų filmų topas
2023 May Lithuanian theatrical film TOP</t>
  </si>
  <si>
    <t>Nepaprasta Maronos kelionė</t>
  </si>
  <si>
    <t>L'extraordinaire voyage de Marona</t>
  </si>
  <si>
    <t>RO, BE, FR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</si>
  <si>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</si>
  <si>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</si>
  <si>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</si>
  <si>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</si>
  <si>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</si>
  <si>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</si>
  <si>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</si>
  <si>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</si>
  <si>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</si>
  <si>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</si>
  <si>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</si>
  <si>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</si>
  <si>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</si>
  <si>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</si>
  <si>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</si>
  <si>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</si>
  <si>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</si>
  <si>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</si>
  <si>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</si>
  <si>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</si>
  <si>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</si>
  <si>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</si>
  <si>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</si>
  <si>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</si>
  <si>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</si>
  <si>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</si>
  <si>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</si>
  <si>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 xml:space="preserve">Dukine Film Distribution / Paramount Pictures </t>
  </si>
  <si>
    <t>Dukine Film Distribution / Paramount Pictures</t>
  </si>
  <si>
    <t>Dukine Film Distribution</t>
  </si>
  <si>
    <t>Dukine Film Distribution / Paramount</t>
  </si>
  <si>
    <t>Dukine Film Distribution / Universal</t>
  </si>
  <si>
    <t>ACME Film/ WB</t>
  </si>
  <si>
    <t>2023 m. birželio mėnesį Lietuvos kino teatruose rodytų filmų topas
2023 June Lithuanian theatrical film TOP</t>
  </si>
  <si>
    <t>Spider-Man: Across The Spider-Verse</t>
  </si>
  <si>
    <t xml:space="preserve">Žmogus-voras: Aplink Multivistą  </t>
  </si>
  <si>
    <t xml:space="preserve">Nieko asmeniško </t>
  </si>
  <si>
    <t xml:space="preserve"> No Hard Feelings</t>
  </si>
  <si>
    <t>Blyksnis</t>
  </si>
  <si>
    <t>Flash</t>
  </si>
  <si>
    <t xml:space="preserve">Kas nužudė Megę? </t>
  </si>
  <si>
    <t>Maggie Moore(s)</t>
  </si>
  <si>
    <t>Robots</t>
  </si>
  <si>
    <t>Robotai</t>
  </si>
  <si>
    <t xml:space="preserve">DC Superaugintinių lyga  </t>
  </si>
  <si>
    <t>DC League of Super-Pets</t>
  </si>
  <si>
    <t xml:space="preserve">Lilas, Lilas, Krokodilas </t>
  </si>
  <si>
    <t>Lyle Lyle Crocodile</t>
  </si>
  <si>
    <t xml:space="preserve">Liepsnojanti širdis </t>
  </si>
  <si>
    <t>Fireheart</t>
  </si>
  <si>
    <t>FR, CA</t>
  </si>
  <si>
    <t xml:space="preserve">Mano mažasis karalius  </t>
  </si>
  <si>
    <t>King</t>
  </si>
  <si>
    <t>Mavka Forest Song</t>
  </si>
  <si>
    <t>UA, US</t>
  </si>
  <si>
    <t xml:space="preserve">Šventovė  </t>
  </si>
  <si>
    <t>Sanctuary</t>
  </si>
  <si>
    <t>Ayena</t>
  </si>
  <si>
    <t>IN, LT, KR</t>
  </si>
  <si>
    <t>Studio Nominum</t>
  </si>
  <si>
    <t>Adamant</t>
  </si>
  <si>
    <t>On the Adamant</t>
  </si>
  <si>
    <t xml:space="preserve">Kitų žmonių vaikai </t>
  </si>
  <si>
    <t>Other People’s Children</t>
  </si>
  <si>
    <t xml:space="preserve">Suteik man sparnus </t>
  </si>
  <si>
    <t>Donne moi des Ailes</t>
  </si>
  <si>
    <t xml:space="preserve">Dar vienas alibi </t>
  </si>
  <si>
    <t>Alibi.com 2</t>
  </si>
  <si>
    <t xml:space="preserve">Ups! Nuotykiai tęsiasi </t>
  </si>
  <si>
    <t>Ooops! The adventure continues</t>
  </si>
  <si>
    <t>DE, LU, IE</t>
  </si>
  <si>
    <t xml:space="preserve">Bitė Maja. Auksinis kiaušinis  </t>
  </si>
  <si>
    <t>Maya the Bee 3: The Golden Orb</t>
  </si>
  <si>
    <t>DE, AT</t>
  </si>
  <si>
    <t xml:space="preserve">Stichijos </t>
  </si>
  <si>
    <t>Elemental</t>
  </si>
  <si>
    <t xml:space="preserve">Transformeriai. Žvėrių atgimimas </t>
  </si>
  <si>
    <t>Transformers: Rise of the Beasts</t>
  </si>
  <si>
    <t xml:space="preserve">Baubas </t>
  </si>
  <si>
    <t>The Boogeyman</t>
  </si>
  <si>
    <t xml:space="preserve">Asteroidų miestas </t>
  </si>
  <si>
    <t>Asteroid City</t>
  </si>
  <si>
    <t xml:space="preserve">Indiana Džounsas ir lemties artefaktas </t>
  </si>
  <si>
    <t>Indiana Jones and the Dial of Destiny</t>
  </si>
  <si>
    <t>Sekso pabaiga</t>
  </si>
  <si>
    <t>The End of Sex</t>
  </si>
  <si>
    <t xml:space="preserve">Jūrų pabaisa. Rubė Gilman </t>
  </si>
  <si>
    <t>Ruby Gillman, Teenage Kraken</t>
  </si>
  <si>
    <t>Dičkis šuo Klifordas</t>
  </si>
  <si>
    <t>Clifford The Big Red Dog</t>
  </si>
  <si>
    <t xml:space="preserve">Pakalikai 2 </t>
  </si>
  <si>
    <t>Minions: The Rise of Gru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</si>
  <si>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</si>
  <si>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</si>
  <si>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</si>
  <si>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</si>
  <si>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</si>
  <si>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</si>
  <si>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</si>
  <si>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</si>
  <si>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</si>
  <si>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</si>
  <si>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</si>
  <si>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</si>
  <si>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</si>
  <si>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</si>
  <si>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</si>
  <si>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</si>
  <si>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</si>
  <si>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</si>
  <si>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</si>
  <si>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</si>
  <si>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</si>
  <si>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</si>
  <si>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</si>
  <si>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</si>
  <si>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</si>
  <si>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</si>
  <si>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2023 m. liepos mėnesį Lietuvos kino teatruose rodytų filmų topas
2023 July Lithuanian theatrical film TOP</t>
  </si>
  <si>
    <t>Pavasaris ateis</t>
  </si>
  <si>
    <t>Moja Vesna</t>
  </si>
  <si>
    <t>SI, AU</t>
  </si>
  <si>
    <t>Skalvijos kino centras</t>
  </si>
  <si>
    <t>Apverstas bokštas</t>
  </si>
  <si>
    <t>Tagurpidi torn</t>
  </si>
  <si>
    <t>LV, EE</t>
  </si>
  <si>
    <t>Net ir pelės keliauja į dangų</t>
  </si>
  <si>
    <t>I mysi patrí do nebe</t>
  </si>
  <si>
    <t>CZ, FR, PL, SK</t>
  </si>
  <si>
    <t>Column1</t>
  </si>
  <si>
    <t xml:space="preserve"> Skalvijos kino centras</t>
  </si>
  <si>
    <t>žeme, stop</t>
  </si>
  <si>
    <t>stop-zemlia</t>
  </si>
  <si>
    <t>Aš niekada neverkiu</t>
  </si>
  <si>
    <t>Jak Najdalej Stad</t>
  </si>
  <si>
    <t>PL, IE</t>
  </si>
  <si>
    <t>Mano mama gorila</t>
  </si>
  <si>
    <t>Apstjärnan</t>
  </si>
  <si>
    <t>SE, DK, FI</t>
  </si>
  <si>
    <t>Gauja</t>
  </si>
  <si>
    <t>Smecka</t>
  </si>
  <si>
    <t>CZ, SK, LV</t>
  </si>
  <si>
    <t>Jokūbas, Mimi ir kalbantys šunys</t>
  </si>
  <si>
    <t>Jekabs, Mimmi un runajosie suni</t>
  </si>
  <si>
    <t>LV, PL</t>
  </si>
  <si>
    <t>Bintė</t>
  </si>
  <si>
    <t>Binti</t>
  </si>
  <si>
    <t>Atsargiai, ragana</t>
  </si>
  <si>
    <t>Zlogonje</t>
  </si>
  <si>
    <t>MK</t>
  </si>
  <si>
    <t>Arčiau debesų</t>
  </si>
  <si>
    <t>Cloudboy</t>
  </si>
  <si>
    <t>BG, SE, NL, NO</t>
  </si>
  <si>
    <t>Tamsta Varlius</t>
  </si>
  <si>
    <t>Meester Kikker</t>
  </si>
  <si>
    <t>Keliaujantys paukščiai</t>
  </si>
  <si>
    <t>Les oiseaux de passage</t>
  </si>
  <si>
    <t xml:space="preserve">Barbė </t>
  </si>
  <si>
    <t>Barbie</t>
  </si>
  <si>
    <t>Tūnąs tamsoje: Raudonos durys (Insidious: The Red Door)</t>
  </si>
  <si>
    <t xml:space="preserve">Voratinklis </t>
  </si>
  <si>
    <t>Cobweb</t>
  </si>
  <si>
    <t xml:space="preserve">Geras tripas </t>
  </si>
  <si>
    <t>Joy Ride</t>
  </si>
  <si>
    <t xml:space="preserve">Triumfas  </t>
  </si>
  <si>
    <t>Un Triomphe</t>
  </si>
  <si>
    <t xml:space="preserve">Openheimeris  </t>
  </si>
  <si>
    <t>Oppenheimer</t>
  </si>
  <si>
    <t>Neįmanoma misija: Mirtinas atpildas. Pirma dalis</t>
  </si>
  <si>
    <t>Mission: Impossible - Dead Reckoning Part One</t>
  </si>
  <si>
    <t xml:space="preserve">Dvaras, kuriame vaidenasi  </t>
  </si>
  <si>
    <t>Haunted Mansion</t>
  </si>
  <si>
    <t xml:space="preserve">Blogiukai </t>
  </si>
  <si>
    <t>The Bad Guys</t>
  </si>
  <si>
    <t xml:space="preserve">Dainuok 2 </t>
  </si>
  <si>
    <t>Sing 2</t>
  </si>
  <si>
    <t xml:space="preserve">Raudonoji panda  </t>
  </si>
  <si>
    <t>Turning Red</t>
  </si>
  <si>
    <t xml:space="preserve">Karavadžo šešėlis  </t>
  </si>
  <si>
    <t>Caravaggio's Shadow</t>
  </si>
  <si>
    <t xml:space="preserve">Cukrus ir žvaigždės  </t>
  </si>
  <si>
    <t>Sugar and Stars</t>
  </si>
  <si>
    <t>DE, BE, NO</t>
  </si>
  <si>
    <t>H4Z4RD</t>
  </si>
  <si>
    <t xml:space="preserve">Apkabink mane </t>
  </si>
  <si>
    <t>Hug Me</t>
  </si>
  <si>
    <t xml:space="preserve">Ričis didysis </t>
  </si>
  <si>
    <t>Richard the Stork and the Mystery of the Great Jewel</t>
  </si>
  <si>
    <t xml:space="preserve">Tūnąs tamsoje: Raudonos durys </t>
  </si>
  <si>
    <t>Insidious: The Red Door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</si>
  <si>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</si>
  <si>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</si>
  <si>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</si>
  <si>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</si>
  <si>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</si>
  <si>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</si>
  <si>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</si>
  <si>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</si>
  <si>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</si>
  <si>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</si>
  <si>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</si>
  <si>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</si>
  <si>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</si>
  <si>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</si>
  <si>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</si>
  <si>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</si>
  <si>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</si>
  <si>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</si>
  <si>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</si>
  <si>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</si>
  <si>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</si>
  <si>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</si>
  <si>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</si>
  <si>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</si>
  <si>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</si>
  <si>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</si>
  <si>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</si>
  <si>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</si>
  <si>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</si>
  <si>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Little Mermaid</t>
  </si>
  <si>
    <t>2023 m. rugpjūčio mėnesį Lietuvos kino teatruose rodytų filmų topas
2023 August Lithuanian theatrical film TOP</t>
  </si>
  <si>
    <t>Meg 2: The Trench</t>
  </si>
  <si>
    <t>Megalodonas 2: bedugnė</t>
  </si>
  <si>
    <t>US, CN</t>
  </si>
  <si>
    <t>Gran Turismo</t>
  </si>
  <si>
    <t>Blue Beetle</t>
  </si>
  <si>
    <t xml:space="preserve">Mėlynas vabalas </t>
  </si>
  <si>
    <t xml:space="preserve">Paskutinė Demetros kelionė </t>
  </si>
  <si>
    <t>Last Voyage of Demeter</t>
  </si>
  <si>
    <t xml:space="preserve">Atpildas </t>
  </si>
  <si>
    <t>Retribution</t>
  </si>
  <si>
    <t>US, FR, ES, DE</t>
  </si>
  <si>
    <t>Sacharos princai</t>
  </si>
  <si>
    <t>Princes of the Desert</t>
  </si>
  <si>
    <t>Kartu iš meilės šunims</t>
  </si>
  <si>
    <t>Puppy love</t>
  </si>
  <si>
    <t xml:space="preserve"> 2023-08-25</t>
  </si>
  <si>
    <t xml:space="preserve">Ekvalaizeris 3: Paskutinė kova </t>
  </si>
  <si>
    <t>Equalizer 3</t>
  </si>
  <si>
    <t xml:space="preserve">Greiti ir pūkuoti </t>
  </si>
  <si>
    <t>Rally Road Racers</t>
  </si>
  <si>
    <t xml:space="preserve">Disko berniukas  </t>
  </si>
  <si>
    <t>Disco Boy</t>
  </si>
  <si>
    <t>Gerasis bosas</t>
  </si>
  <si>
    <t>El Buen Patrón</t>
  </si>
  <si>
    <t xml:space="preserve">Karo ponis </t>
  </si>
  <si>
    <t>War Pony</t>
  </si>
  <si>
    <t xml:space="preserve">Du bilietai į Graikiją </t>
  </si>
  <si>
    <t>Les Cyclades</t>
  </si>
  <si>
    <t xml:space="preserve">Vėžliukai nindzės: mutantų siautėjimas </t>
  </si>
  <si>
    <t>Teenage Mutant Ninja Turtles: Mutant Mayhem</t>
  </si>
  <si>
    <t>Sound of Freedom</t>
  </si>
  <si>
    <t xml:space="preserve">Laisvės garsas  </t>
  </si>
  <si>
    <t>US, MX</t>
  </si>
  <si>
    <t>Cat's Life</t>
  </si>
  <si>
    <t xml:space="preserve">Katytė ir aš  </t>
  </si>
  <si>
    <t>FR, CH</t>
  </si>
  <si>
    <t>Til Death Do Us Part</t>
  </si>
  <si>
    <t xml:space="preserve">Kol mirtis mus išskirs </t>
  </si>
  <si>
    <t xml:space="preserve">Ežiukas Sonic 2 </t>
  </si>
  <si>
    <t>Sonic The Hedgehog 2</t>
  </si>
  <si>
    <t>US, CA, JP</t>
  </si>
  <si>
    <t>Ričis didysis 2</t>
  </si>
  <si>
    <t>Talk to Me</t>
  </si>
  <si>
    <t xml:space="preserve">Kalbėk su manimi </t>
  </si>
  <si>
    <t>Auksasnapis</t>
  </si>
  <si>
    <t>Goldbeak</t>
  </si>
  <si>
    <t xml:space="preserve">Vieną gražų rytą </t>
  </si>
  <si>
    <t xml:space="preserve">Salų tyla </t>
  </si>
  <si>
    <t>Laiškas Ukrainai</t>
  </si>
  <si>
    <t>Taip toliau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</si>
  <si>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</si>
  <si>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</si>
  <si>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</si>
  <si>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</si>
  <si>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</si>
  <si>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</si>
  <si>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</si>
  <si>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</si>
  <si>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</si>
  <si>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</si>
  <si>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</si>
  <si>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</si>
  <si>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</si>
  <si>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</si>
  <si>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</si>
  <si>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</si>
  <si>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</si>
  <si>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</si>
  <si>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</si>
  <si>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</si>
  <si>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</si>
  <si>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2023 m. rugsėjo mėnesį Lietuvos kino teatruose rodytų filmų topas
2023 September Lithuanian theatrical film TOP</t>
  </si>
  <si>
    <t>Tiesiog sėkmė</t>
  </si>
  <si>
    <t>Coup de chance</t>
  </si>
  <si>
    <t>Tempête</t>
  </si>
  <si>
    <t xml:space="preserve">Zoja ir Audra </t>
  </si>
  <si>
    <t xml:space="preserve">Katakas. Kelionė į ledynų kraštą </t>
  </si>
  <si>
    <t>Katak: The Brave Beluga</t>
  </si>
  <si>
    <t xml:space="preserve">Venecijos šmėklos </t>
  </si>
  <si>
    <t xml:space="preserve"> A Haunting in Venice</t>
  </si>
  <si>
    <t xml:space="preserve">Nesunaikinami 4 </t>
  </si>
  <si>
    <t xml:space="preserve"> Expend4bles</t>
  </si>
  <si>
    <t xml:space="preserve">Jis gyvena viduje  </t>
  </si>
  <si>
    <t xml:space="preserve"> It Lives Inside</t>
  </si>
  <si>
    <t xml:space="preserve">Kaip „Titanikas“ mane išgelbėjo  </t>
  </si>
  <si>
    <t xml:space="preserve"> How the Titanic Became My Lifeboat</t>
  </si>
  <si>
    <t>Dovbush</t>
  </si>
  <si>
    <t>Dovbušas</t>
  </si>
  <si>
    <t>Film Jam</t>
  </si>
  <si>
    <t>Bučiuoju, Juozas</t>
  </si>
  <si>
    <t>Cinema Ads</t>
  </si>
  <si>
    <t xml:space="preserve">Vienuolė 2 </t>
  </si>
  <si>
    <t>The Nun II</t>
  </si>
  <si>
    <t xml:space="preserve">Stebuklingoji boružėlė ir juodasis katinas </t>
  </si>
  <si>
    <t>Ladybug &amp; Cat Noir: The Awakening</t>
  </si>
  <si>
    <t xml:space="preserve">Pjūklas X </t>
  </si>
  <si>
    <t>Saw X</t>
  </si>
  <si>
    <t>US, CA, MX</t>
  </si>
  <si>
    <t>Paslaptinga požemių karalystė (The Secret Kingdom)</t>
  </si>
  <si>
    <t xml:space="preserve">Gilyn </t>
  </si>
  <si>
    <t>The Dive</t>
  </si>
  <si>
    <t>Tu man nieko neprimeni</t>
  </si>
  <si>
    <t>LT, ES, SE</t>
  </si>
  <si>
    <t xml:space="preserve">Lesė.Naujas nuotykis  </t>
  </si>
  <si>
    <t>Lassie – Ein neues Abenteuer</t>
  </si>
  <si>
    <t>Piligrimai</t>
  </si>
  <si>
    <t>Žana Diu Bari. Karaliaus favoritė (Jeanne Du Barry)</t>
  </si>
  <si>
    <t>After. Amžinai (After Everything)</t>
  </si>
  <si>
    <t xml:space="preserve">Vakar </t>
  </si>
  <si>
    <t>Yesterday</t>
  </si>
  <si>
    <t>Makliai (Die Mucklas...und wie sie zu Pettersson und Findus kamen)</t>
  </si>
  <si>
    <t xml:space="preserve">Paskutinis autobusas  </t>
  </si>
  <si>
    <t>Last Bus</t>
  </si>
  <si>
    <t xml:space="preserve">Dideli vaikai  </t>
  </si>
  <si>
    <t>Quand du seras grand</t>
  </si>
  <si>
    <t>Aš gyvas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</si>
  <si>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</si>
  <si>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</si>
  <si>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</si>
  <si>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</si>
  <si>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</si>
  <si>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</si>
  <si>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</si>
  <si>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</si>
  <si>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</si>
  <si>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</si>
  <si>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</si>
  <si>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</si>
  <si>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</si>
  <si>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</si>
  <si>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</si>
  <si>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</si>
  <si>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</si>
  <si>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</si>
  <si>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</si>
  <si>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</si>
  <si>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</si>
  <si>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</si>
  <si>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</si>
  <si>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</si>
  <si>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2023 m. spalio mėnesį Lietuvos kino teatruose rodytų filmų topas
2023 October Lithuanian theatrical film TOP</t>
  </si>
  <si>
    <t>Paslaptinga požemių karalystė</t>
  </si>
  <si>
    <t>The Secret Kingdom</t>
  </si>
  <si>
    <t xml:space="preserve">Kvaili pinigai  </t>
  </si>
  <si>
    <t>Dumb Money</t>
  </si>
  <si>
    <t>9-as žingsnis</t>
  </si>
  <si>
    <t>Mėgintuvėlių karta</t>
  </si>
  <si>
    <t>Pod Generation</t>
  </si>
  <si>
    <t>Mielas Deividai</t>
  </si>
  <si>
    <t>Dear David</t>
  </si>
  <si>
    <t>Emilija iš laisvės alėjos</t>
  </si>
  <si>
    <t>Aš esu Rožytė</t>
  </si>
  <si>
    <t>Ketvirta versija</t>
  </si>
  <si>
    <t>Troliai 3</t>
  </si>
  <si>
    <t>Trolls Band Together</t>
  </si>
  <si>
    <t>Penkios naktys pas Fredį</t>
  </si>
  <si>
    <t>Five Nights at Freddy's</t>
  </si>
  <si>
    <t xml:space="preserve"> Killers of the Flower Moon</t>
  </si>
  <si>
    <t>Gėlių mėnulio žudikai</t>
  </si>
  <si>
    <t xml:space="preserve">Egzorcistas: tikintysis </t>
  </si>
  <si>
    <t>Exorcist: The Believer</t>
  </si>
  <si>
    <t xml:space="preserve">Kūrėjas  </t>
  </si>
  <si>
    <t>The Creator</t>
  </si>
  <si>
    <t xml:space="preserve">Šunyčiai patruliai 2. Galingas filmas </t>
  </si>
  <si>
    <t xml:space="preserve"> PAW Patrol: The Mighty Movie</t>
  </si>
  <si>
    <t xml:space="preserve"> 2023-10-27</t>
  </si>
  <si>
    <t xml:space="preserve"> Sick Girl</t>
  </si>
  <si>
    <t xml:space="preserve">Kvailas melas  </t>
  </si>
  <si>
    <t>Bilietas</t>
  </si>
  <si>
    <t>Per arti</t>
  </si>
  <si>
    <t>Mažytė mama</t>
  </si>
  <si>
    <t>Petite maman</t>
  </si>
  <si>
    <t>Lumière!</t>
  </si>
  <si>
    <t>Quo vadis, Aida?</t>
  </si>
  <si>
    <t xml:space="preserve">BA, AT, RO, NL, DE, PL, FR </t>
  </si>
  <si>
    <t xml:space="preserve">Nakties persekiotojas </t>
  </si>
  <si>
    <t>Night Of The Hunted</t>
  </si>
  <si>
    <t>US, FR</t>
  </si>
  <si>
    <t xml:space="preserve">Laukinė širdis  </t>
  </si>
  <si>
    <t xml:space="preserve"> Ponyherz</t>
  </si>
  <si>
    <t xml:space="preserve">Paskutinės vestuvės  </t>
  </si>
  <si>
    <t>Over &amp; Out</t>
  </si>
  <si>
    <t>Samsara</t>
  </si>
  <si>
    <t>Pirties seserys</t>
  </si>
  <si>
    <t>Savvusanna sõsarad</t>
  </si>
  <si>
    <t>EE, IS, FR</t>
  </si>
  <si>
    <t>Kino pasaka</t>
  </si>
  <si>
    <t>Pranašystė Lietuvai</t>
  </si>
  <si>
    <t xml:space="preserve">Maobori production </t>
  </si>
  <si>
    <t>Killers of the Flower Moon</t>
  </si>
  <si>
    <t>Ponyherz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</si>
  <si>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</si>
  <si>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</si>
  <si>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</si>
  <si>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</si>
  <si>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</si>
  <si>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</si>
  <si>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</si>
  <si>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</si>
  <si>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</si>
  <si>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</si>
  <si>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</si>
  <si>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</si>
  <si>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</si>
  <si>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</si>
  <si>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</si>
  <si>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</si>
  <si>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</si>
  <si>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</si>
  <si>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</si>
  <si>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</si>
  <si>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</si>
  <si>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</si>
  <si>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</si>
  <si>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</si>
  <si>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2023 m. lapkričio mėnesį Lietuvos kino teatruose rodytų filmų topas
2023 November Lithuanian theatrical film TOP</t>
  </si>
  <si>
    <t xml:space="preserve">Bado žaidynės: Sakmė apie strazdą ir gyvatę </t>
  </si>
  <si>
    <t>Hunger Games: The Ballad of Songbirds and Snakes</t>
  </si>
  <si>
    <t>Pelkių karaliaus dukra</t>
  </si>
  <si>
    <t>Marsh King's Daughter</t>
  </si>
  <si>
    <t>Džiunglių būrys 2</t>
  </si>
  <si>
    <t>Jungle Bunch 2 (Les as de la Jungle 2)</t>
  </si>
  <si>
    <t>Gurmaniška aistra</t>
  </si>
  <si>
    <t>Pot au Feu de Dodin Bouffant</t>
  </si>
  <si>
    <t>Napoleonas</t>
  </si>
  <si>
    <t>Napoleon</t>
  </si>
  <si>
    <t xml:space="preserve">Laisvai samdomas  </t>
  </si>
  <si>
    <t>Freelance</t>
  </si>
  <si>
    <t>Santuoka keturiems</t>
  </si>
  <si>
    <t>Nelja pientä aikuista</t>
  </si>
  <si>
    <t>Les gardiennes de la planete</t>
  </si>
  <si>
    <t xml:space="preserve">Didieji planetos sergėtojai </t>
  </si>
  <si>
    <t xml:space="preserve">Praėję gyvenimai </t>
  </si>
  <si>
    <t>Past lives</t>
  </si>
  <si>
    <t>US, KR</t>
  </si>
  <si>
    <t>The Marvels</t>
  </si>
  <si>
    <t xml:space="preserve">Kapitonė Marvel 2 </t>
  </si>
  <si>
    <t xml:space="preserve">Noras  </t>
  </si>
  <si>
    <t>Wish</t>
  </si>
  <si>
    <t>Dangerous Water</t>
  </si>
  <si>
    <t xml:space="preserve">Pavojinga jūra  </t>
  </si>
  <si>
    <t xml:space="preserve">Rūgštis </t>
  </si>
  <si>
    <t>Acid</t>
  </si>
  <si>
    <t xml:space="preserve">Theatrical Film Distribution  </t>
  </si>
  <si>
    <t>Šeima</t>
  </si>
  <si>
    <t>All screens</t>
  </si>
  <si>
    <t>Homo Sovieticus</t>
  </si>
  <si>
    <t>Monoklis</t>
  </si>
  <si>
    <t>Laikinai Jūsų</t>
  </si>
  <si>
    <t>Singing fish</t>
  </si>
  <si>
    <t xml:space="preserve">Nukritę lapai </t>
  </si>
  <si>
    <t>Kuolleet lehdet</t>
  </si>
  <si>
    <t xml:space="preserve">Praeities šmėklos  </t>
  </si>
  <si>
    <t xml:space="preserve">The Refuge </t>
  </si>
  <si>
    <t>Broliai lokiai: Dingęs lobis (Boonie Bears: Guardian Code)</t>
  </si>
  <si>
    <t>Scarygirl</t>
  </si>
  <si>
    <t>Kapitonas. Pauliaus Jankūno istorija</t>
  </si>
  <si>
    <t>Sporto zona Media Group</t>
  </si>
  <si>
    <t>Čiulbanti siela</t>
  </si>
  <si>
    <t xml:space="preserve">Pabaisiukė  </t>
  </si>
  <si>
    <t xml:space="preserve">Paslaptinga požemių karalystė 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</si>
  <si>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</si>
  <si>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</si>
  <si>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</si>
  <si>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</si>
  <si>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</si>
  <si>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</si>
  <si>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</si>
  <si>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</si>
  <si>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</si>
  <si>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</si>
  <si>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</si>
  <si>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</si>
  <si>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</si>
  <si>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</si>
  <si>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</si>
  <si>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</si>
  <si>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</si>
  <si>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</si>
  <si>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</si>
  <si>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</si>
  <si>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</si>
  <si>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</si>
  <si>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2023 m. gruodžio mėnesį Lietuvos kino teatruose rodytų filmų topas
2023 December Lithuanian theatrical film TOP</t>
  </si>
  <si>
    <t>Ingeborga Bachmann. Kelionė į dykumą</t>
  </si>
  <si>
    <t>Ingeborg Bachmann – Reise In Die Wüste</t>
  </si>
  <si>
    <t>CH, DE</t>
  </si>
  <si>
    <t>Mano nusikaltimas</t>
  </si>
  <si>
    <t>Mon crime</t>
  </si>
  <si>
    <t>Club zero</t>
  </si>
  <si>
    <t>AU, UK, DE, FR</t>
  </si>
  <si>
    <t>Gyvenimas be Jango</t>
  </si>
  <si>
    <t>After Yang</t>
  </si>
  <si>
    <t>A E I O U - Das schnelle Alphabet der Liebe</t>
  </si>
  <si>
    <t>A E I O U – Greita meilės abėcėlė</t>
  </si>
  <si>
    <t>Įsimylėję gyvenimą</t>
  </si>
  <si>
    <t>Une vie démente</t>
  </si>
  <si>
    <t>Peteris fon Kantas</t>
  </si>
  <si>
    <t>Peter von Kant</t>
  </si>
  <si>
    <t>Murena</t>
  </si>
  <si>
    <t>Murina</t>
  </si>
  <si>
    <t>HR</t>
  </si>
  <si>
    <t>Visos mūsų baimės</t>
  </si>
  <si>
    <t>Wszystkie nasze strachy</t>
  </si>
  <si>
    <t>Vestuvių kalba</t>
  </si>
  <si>
    <t>Le discours</t>
  </si>
  <si>
    <t xml:space="preserve">Tokia ta vasara </t>
  </si>
  <si>
    <t>Un été comme ça</t>
  </si>
  <si>
    <t>Karštos vasaros naktys</t>
  </si>
  <si>
    <t>Hot Summer Nights</t>
  </si>
  <si>
    <t xml:space="preserve">Helmutas Newtonas: begėdiškas grožis </t>
  </si>
  <si>
    <t>Helmut Newton: The Bad and the Beautiful</t>
  </si>
  <si>
    <t>Puikios dienos</t>
  </si>
  <si>
    <t>Perfect days</t>
  </si>
  <si>
    <t>JP, DE</t>
  </si>
  <si>
    <t xml:space="preserve">Tyli naktis   </t>
  </si>
  <si>
    <t>Silent Night</t>
  </si>
  <si>
    <t>Parko stebuklai (The Inseparables)</t>
  </si>
  <si>
    <t>ES, FR, BE</t>
  </si>
  <si>
    <t>Migration</t>
  </si>
  <si>
    <t xml:space="preserve">Didžioji ančių kelionė  </t>
  </si>
  <si>
    <t xml:space="preserve">Kalėdos Batsiuvių gatvėje </t>
  </si>
  <si>
    <t>Christmas on Cobbler Street</t>
  </si>
  <si>
    <t xml:space="preserve">Kentervilio pilies vaiduoklis  </t>
  </si>
  <si>
    <t>The Canterville Ghost</t>
  </si>
  <si>
    <t xml:space="preserve">Šėtono garbintojai  </t>
  </si>
  <si>
    <t>Lord of Misrule</t>
  </si>
  <si>
    <t xml:space="preserve">Rūmai  </t>
  </si>
  <si>
    <t>The Palace</t>
  </si>
  <si>
    <t>IT, FR, PL</t>
  </si>
  <si>
    <t xml:space="preserve">Elfų kerštas  </t>
  </si>
  <si>
    <t>There's Something in the Barn</t>
  </si>
  <si>
    <t>FI, NO</t>
  </si>
  <si>
    <t>Metų seklys</t>
  </si>
  <si>
    <t>Komiko teatras</t>
  </si>
  <si>
    <t>Milijonieriaus palikimas</t>
  </si>
  <si>
    <t>Vabalo filmai</t>
  </si>
  <si>
    <t>Sielų aukcionas. Neįtikėtina Auroros Mardiganian istorija</t>
  </si>
  <si>
    <t>Broom Films</t>
  </si>
  <si>
    <t>AM, DE, LT</t>
  </si>
  <si>
    <t>LV, LT, CZ</t>
  </si>
  <si>
    <t>Gyvenimas po mirties</t>
  </si>
  <si>
    <t>Ernest et Célestine: Le voyage en Charabie</t>
  </si>
  <si>
    <t xml:space="preserve">Ernestas ir Selestina: Kelionė į Šaradiją  </t>
  </si>
  <si>
    <t>FR, LU</t>
  </si>
  <si>
    <t>Įsimylėjęs Orfėjas</t>
  </si>
  <si>
    <t>Orfhea in love</t>
  </si>
  <si>
    <t>Pew Pew Pew</t>
  </si>
  <si>
    <t>Like VIRUSAS</t>
  </si>
  <si>
    <t xml:space="preserve">Tiesiog super!  </t>
  </si>
  <si>
    <t>Helt super</t>
  </si>
  <si>
    <t>Lenos jūra</t>
  </si>
  <si>
    <t>Zeevonk</t>
  </si>
  <si>
    <t>BE, NL</t>
  </si>
  <si>
    <t xml:space="preserve">Vonka </t>
  </si>
  <si>
    <t xml:space="preserve"> Wonka</t>
  </si>
  <si>
    <t xml:space="preserve">Akvamenas 2: Prarasta karalystė  </t>
  </si>
  <si>
    <t>Aquaman and The Lost Kingdom</t>
  </si>
  <si>
    <t xml:space="preserve">Padėkos diena </t>
  </si>
  <si>
    <t>Thanksgiving</t>
  </si>
  <si>
    <t>Kosminiai draugai</t>
  </si>
  <si>
    <t>Headspace</t>
  </si>
  <si>
    <t>ZA</t>
  </si>
  <si>
    <t xml:space="preserve">ACME Film  </t>
  </si>
  <si>
    <t>Wonder</t>
  </si>
  <si>
    <t>Priscilla</t>
  </si>
  <si>
    <t>US, IT</t>
  </si>
  <si>
    <t xml:space="preserve">Sapnų scenarijus </t>
  </si>
  <si>
    <t>Dream Scenario</t>
  </si>
  <si>
    <t xml:space="preserve">Titina Šiaurės ašigalyje </t>
  </si>
  <si>
    <t>Titina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</si>
  <si>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</si>
  <si>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</si>
  <si>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</si>
  <si>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</si>
  <si>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</si>
  <si>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</si>
  <si>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</si>
  <si>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</si>
  <si>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</si>
  <si>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</si>
  <si>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</si>
  <si>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</si>
  <si>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</si>
  <si>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</si>
  <si>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</si>
  <si>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</si>
  <si>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</si>
  <si>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</si>
  <si>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</si>
  <si>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</si>
  <si>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</si>
  <si>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</si>
  <si>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</si>
  <si>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</si>
  <si>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</si>
  <si>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</si>
  <si>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</si>
  <si>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</si>
  <si>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</si>
  <si>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</si>
  <si>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</si>
  <si>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</si>
  <si>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</si>
  <si>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</si>
  <si>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</si>
  <si>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</si>
  <si>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</si>
  <si>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</si>
  <si>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Stebuklas</t>
  </si>
  <si>
    <t xml:space="preserve">Lesė. Naujas nuotykis  </t>
  </si>
  <si>
    <t>Erikas Akmenširdis</t>
  </si>
  <si>
    <t>Erik Kivisüda</t>
  </si>
  <si>
    <t>EE, LV, LT, LU, FI, UA</t>
  </si>
  <si>
    <t>Fėja išdykėlė</t>
  </si>
  <si>
    <t>My Fairy Troublemaker</t>
  </si>
  <si>
    <t>396</t>
  </si>
  <si>
    <t>397</t>
  </si>
  <si>
    <t>Superkomikė</t>
  </si>
  <si>
    <t>Comedy Queen</t>
  </si>
  <si>
    <t>Maža, lėta, bet užsispyrus</t>
  </si>
  <si>
    <t>Keiko, me wo sumasete</t>
  </si>
  <si>
    <t>Toris ir Lokita</t>
  </si>
  <si>
    <t>Tori et Lokita</t>
  </si>
  <si>
    <t>Pašėlusios gastrolės</t>
  </si>
  <si>
    <t>Los Bando</t>
  </si>
  <si>
    <t>Blogas gyvenimas</t>
  </si>
  <si>
    <t>Mal Viver</t>
  </si>
  <si>
    <t>PT, FR</t>
  </si>
  <si>
    <t>398</t>
  </si>
  <si>
    <t>399</t>
  </si>
  <si>
    <t>400</t>
  </si>
  <si>
    <t>401</t>
  </si>
  <si>
    <t>402</t>
  </si>
  <si>
    <t>Maobori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</si>
</sst>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yyyy/mm/dd;@"/>
    <numFmt numFmtId="166" formatCode=";;;"/>
  </numFmts>
  <fonts count="26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sz val="10"/>
      <name val="Verdana"/>
      <family val="2"/>
      <charset val="186"/>
    </font>
    <font>
      <b/>
      <sz val="10"/>
      <name val="Verdana"/>
      <family val="2"/>
    </font>
    <font>
      <sz val="8"/>
      <name val="Calibri"/>
      <family val="2"/>
      <scheme val="minor"/>
    </font>
    <font>
      <b/>
      <sz val="10"/>
      <color theme="1"/>
      <name val="Verdana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Verdana"/>
      <family val="2"/>
      <charset val="186"/>
    </font>
    <font>
      <sz val="10"/>
      <name val="Verdana"/>
      <family val="2"/>
    </font>
    <font>
      <b/>
      <sz val="11"/>
      <name val="Verdana"/>
      <family val="2"/>
      <charset val="186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AE0E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3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0" xfId="0" applyNumberFormat="1"/>
    <xf numFmtId="3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9" fillId="0" borderId="0" xfId="0" applyFont="1"/>
    <xf numFmtId="49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 wrapText="1"/>
    </xf>
    <xf numFmtId="1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1" fontId="10" fillId="0" borderId="0" xfId="0" applyNumberFormat="1" applyFont="1"/>
    <xf numFmtId="0" fontId="3" fillId="0" borderId="5" xfId="0" applyFont="1" applyBorder="1" applyAlignment="1">
      <alignment horizontal="left" vertical="center" wrapText="1"/>
    </xf>
    <xf numFmtId="164" fontId="10" fillId="0" borderId="0" xfId="0" applyNumberFormat="1" applyFont="1"/>
    <xf numFmtId="164" fontId="3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13" fillId="2" borderId="20" xfId="0" applyNumberFormat="1" applyFont="1" applyFill="1" applyBorder="1" applyAlignment="1">
      <alignment horizontal="center" vertical="center"/>
    </xf>
    <xf numFmtId="3" fontId="13" fillId="2" borderId="21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64" fontId="11" fillId="0" borderId="2" xfId="0" applyNumberFormat="1" applyFont="1" applyBorder="1"/>
    <xf numFmtId="3" fontId="11" fillId="0" borderId="2" xfId="0" applyNumberFormat="1" applyFont="1" applyBorder="1"/>
    <xf numFmtId="3" fontId="15" fillId="2" borderId="22" xfId="0" applyNumberFormat="1" applyFont="1" applyFill="1" applyBorder="1" applyAlignment="1">
      <alignment horizontal="center" vertical="center"/>
    </xf>
    <xf numFmtId="164" fontId="15" fillId="2" borderId="14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14" fontId="6" fillId="0" borderId="1" xfId="0" applyNumberFormat="1" applyFont="1" applyBorder="1" applyAlignment="1">
      <alignment horizontal="center" vertical="center" wrapText="1"/>
    </xf>
    <xf numFmtId="14" fontId="11" fillId="0" borderId="0" xfId="0" applyNumberFormat="1" applyFont="1"/>
    <xf numFmtId="14" fontId="10" fillId="0" borderId="0" xfId="0" applyNumberFormat="1" applyFont="1"/>
    <xf numFmtId="166" fontId="4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6" fontId="6" fillId="0" borderId="9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 wrapText="1"/>
    </xf>
    <xf numFmtId="164" fontId="12" fillId="0" borderId="9" xfId="0" applyNumberFormat="1" applyFont="1" applyBorder="1" applyAlignment="1">
      <alignment horizontal="center"/>
    </xf>
    <xf numFmtId="3" fontId="12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12" fillId="2" borderId="25" xfId="0" applyNumberFormat="1" applyFont="1" applyFill="1" applyBorder="1" applyAlignment="1">
      <alignment horizontal="center" vertical="center"/>
    </xf>
    <xf numFmtId="3" fontId="12" fillId="2" borderId="1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18" fillId="0" borderId="1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/>
    </xf>
    <xf numFmtId="49" fontId="18" fillId="0" borderId="2" xfId="0" applyNumberFormat="1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165" fontId="6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9" fillId="0" borderId="0" xfId="0" applyNumberFormat="1" applyFont="1"/>
    <xf numFmtId="49" fontId="9" fillId="0" borderId="0" xfId="0" applyNumberFormat="1" applyFont="1"/>
    <xf numFmtId="164" fontId="9" fillId="0" borderId="0" xfId="0" applyNumberFormat="1" applyFont="1"/>
    <xf numFmtId="3" fontId="9" fillId="0" borderId="0" xfId="0" applyNumberFormat="1" applyFont="1"/>
    <xf numFmtId="165" fontId="12" fillId="0" borderId="9" xfId="0" applyNumberFormat="1" applyFont="1" applyBorder="1" applyAlignment="1">
      <alignment horizontal="center"/>
    </xf>
    <xf numFmtId="165" fontId="9" fillId="0" borderId="0" xfId="0" applyNumberFormat="1" applyFont="1"/>
    <xf numFmtId="1" fontId="18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49" fontId="18" fillId="0" borderId="1" xfId="0" applyNumberFormat="1" applyFont="1" applyBorder="1" applyAlignment="1">
      <alignment horizontal="left" vertical="center"/>
    </xf>
    <xf numFmtId="165" fontId="18" fillId="0" borderId="5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left" vertical="center"/>
    </xf>
    <xf numFmtId="165" fontId="18" fillId="0" borderId="1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left" vertical="center"/>
    </xf>
    <xf numFmtId="49" fontId="18" fillId="0" borderId="5" xfId="0" applyNumberFormat="1" applyFont="1" applyBorder="1" applyAlignment="1">
      <alignment horizontal="left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left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1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3" fontId="15" fillId="2" borderId="14" xfId="0" applyNumberFormat="1" applyFont="1" applyFill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 wrapText="1"/>
    </xf>
    <xf numFmtId="164" fontId="12" fillId="2" borderId="14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6" fontId="6" fillId="0" borderId="4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 wrapText="1"/>
    </xf>
    <xf numFmtId="164" fontId="12" fillId="0" borderId="5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65" fontId="12" fillId="0" borderId="5" xfId="0" applyNumberFormat="1" applyFont="1" applyBorder="1" applyAlignment="1">
      <alignment horizontal="center"/>
    </xf>
    <xf numFmtId="49" fontId="12" fillId="0" borderId="16" xfId="0" applyNumberFormat="1" applyFont="1" applyBorder="1" applyAlignment="1">
      <alignment horizontal="center"/>
    </xf>
    <xf numFmtId="1" fontId="18" fillId="0" borderId="17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vertical="center" wrapText="1"/>
    </xf>
    <xf numFmtId="3" fontId="18" fillId="0" borderId="5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/>
    </xf>
    <xf numFmtId="49" fontId="18" fillId="0" borderId="18" xfId="1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3" fontId="12" fillId="2" borderId="2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top"/>
    </xf>
    <xf numFmtId="49" fontId="10" fillId="0" borderId="0" xfId="0" applyNumberFormat="1" applyFont="1"/>
    <xf numFmtId="49" fontId="10" fillId="0" borderId="0" xfId="0" applyNumberFormat="1" applyFont="1" applyAlignment="1">
      <alignment horizontal="center"/>
    </xf>
    <xf numFmtId="165" fontId="10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5" xfId="0" applyFont="1" applyBorder="1"/>
    <xf numFmtId="0" fontId="18" fillId="0" borderId="0" xfId="0" applyFont="1" applyAlignment="1">
      <alignment horizontal="center" vertical="center"/>
    </xf>
    <xf numFmtId="164" fontId="10" fillId="0" borderId="2" xfId="0" applyNumberFormat="1" applyFont="1" applyBorder="1"/>
    <xf numFmtId="3" fontId="10" fillId="0" borderId="2" xfId="0" applyNumberFormat="1" applyFont="1" applyBorder="1"/>
    <xf numFmtId="49" fontId="18" fillId="0" borderId="5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22" fillId="0" borderId="0" xfId="0" applyFont="1"/>
    <xf numFmtId="49" fontId="23" fillId="0" borderId="0" xfId="0" applyNumberFormat="1" applyFont="1" applyAlignment="1">
      <alignment horizontal="left" vertical="center" wrapText="1"/>
    </xf>
    <xf numFmtId="1" fontId="22" fillId="0" borderId="0" xfId="0" applyNumberFormat="1" applyFont="1"/>
    <xf numFmtId="1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 wrapText="1"/>
    </xf>
    <xf numFmtId="164" fontId="22" fillId="0" borderId="2" xfId="0" applyNumberFormat="1" applyFont="1" applyBorder="1"/>
    <xf numFmtId="3" fontId="22" fillId="0" borderId="2" xfId="0" applyNumberFormat="1" applyFont="1" applyBorder="1"/>
    <xf numFmtId="165" fontId="23" fillId="0" borderId="0" xfId="0" applyNumberFormat="1" applyFont="1" applyAlignment="1">
      <alignment horizontal="center" vertical="center" wrapText="1"/>
    </xf>
    <xf numFmtId="49" fontId="22" fillId="0" borderId="0" xfId="0" applyNumberFormat="1" applyFont="1"/>
    <xf numFmtId="49" fontId="22" fillId="0" borderId="0" xfId="0" applyNumberFormat="1" applyFont="1" applyAlignment="1">
      <alignment horizontal="center"/>
    </xf>
    <xf numFmtId="164" fontId="22" fillId="0" borderId="0" xfId="0" applyNumberFormat="1" applyFont="1"/>
    <xf numFmtId="3" fontId="22" fillId="0" borderId="0" xfId="0" applyNumberFormat="1" applyFont="1"/>
    <xf numFmtId="165" fontId="22" fillId="0" borderId="0" xfId="0" applyNumberFormat="1" applyFont="1"/>
    <xf numFmtId="14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/>
    <xf numFmtId="0" fontId="18" fillId="0" borderId="2" xfId="1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 wrapText="1"/>
    </xf>
    <xf numFmtId="164" fontId="11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18" fillId="0" borderId="1" xfId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166" fontId="18" fillId="0" borderId="4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49" fontId="13" fillId="0" borderId="5" xfId="0" applyNumberFormat="1" applyFont="1" applyBorder="1" applyAlignment="1">
      <alignment horizontal="center" wrapText="1"/>
    </xf>
    <xf numFmtId="164" fontId="13" fillId="0" borderId="5" xfId="0" applyNumberFormat="1" applyFont="1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12" fillId="0" borderId="6" xfId="0" applyFont="1" applyBorder="1" applyAlignment="1">
      <alignment horizontal="right"/>
    </xf>
    <xf numFmtId="164" fontId="12" fillId="0" borderId="15" xfId="0" applyNumberFormat="1" applyFont="1" applyBorder="1"/>
    <xf numFmtId="3" fontId="12" fillId="0" borderId="11" xfId="0" applyNumberFormat="1" applyFont="1" applyBorder="1"/>
    <xf numFmtId="0" fontId="12" fillId="0" borderId="7" xfId="0" applyFont="1" applyBorder="1" applyAlignment="1">
      <alignment horizontal="right"/>
    </xf>
    <xf numFmtId="164" fontId="12" fillId="0" borderId="1" xfId="0" applyNumberFormat="1" applyFont="1" applyBorder="1"/>
    <xf numFmtId="3" fontId="12" fillId="0" borderId="12" xfId="0" applyNumberFormat="1" applyFont="1" applyBorder="1"/>
    <xf numFmtId="3" fontId="12" fillId="0" borderId="26" xfId="0" applyNumberFormat="1" applyFont="1" applyBorder="1"/>
    <xf numFmtId="0" fontId="12" fillId="0" borderId="8" xfId="0" applyFont="1" applyBorder="1" applyAlignment="1">
      <alignment horizontal="right"/>
    </xf>
    <xf numFmtId="164" fontId="12" fillId="0" borderId="29" xfId="0" applyNumberFormat="1" applyFont="1" applyBorder="1"/>
    <xf numFmtId="0" fontId="12" fillId="0" borderId="27" xfId="0" applyFont="1" applyBorder="1" applyAlignment="1">
      <alignment horizontal="right"/>
    </xf>
    <xf numFmtId="164" fontId="12" fillId="0" borderId="13" xfId="0" applyNumberFormat="1" applyFont="1" applyBorder="1"/>
    <xf numFmtId="3" fontId="12" fillId="0" borderId="28" xfId="0" applyNumberFormat="1" applyFont="1" applyBorder="1"/>
    <xf numFmtId="166" fontId="18" fillId="0" borderId="9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 wrapText="1"/>
    </xf>
    <xf numFmtId="164" fontId="13" fillId="0" borderId="9" xfId="0" applyNumberFormat="1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1" fontId="13" fillId="0" borderId="23" xfId="0" applyNumberFormat="1" applyFont="1" applyBorder="1" applyAlignment="1">
      <alignment horizontal="center"/>
    </xf>
    <xf numFmtId="49" fontId="13" fillId="0" borderId="24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1" fillId="0" borderId="0" xfId="0" applyNumberFormat="1" applyFont="1"/>
    <xf numFmtId="165" fontId="0" fillId="0" borderId="0" xfId="0" applyNumberFormat="1"/>
    <xf numFmtId="165" fontId="3" fillId="0" borderId="5" xfId="0" applyNumberFormat="1" applyFont="1" applyBorder="1" applyAlignment="1">
      <alignment horizontal="center"/>
    </xf>
    <xf numFmtId="3" fontId="12" fillId="0" borderId="14" xfId="0" applyNumberFormat="1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4" fontId="9" fillId="0" borderId="0" xfId="0" applyNumberFormat="1" applyFont="1"/>
    <xf numFmtId="0" fontId="9" fillId="3" borderId="0" xfId="0" applyFont="1" applyFill="1" applyAlignment="1">
      <alignment horizontal="left" vertical="top"/>
    </xf>
    <xf numFmtId="164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49" fontId="18" fillId="0" borderId="18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64" fontId="12" fillId="0" borderId="14" xfId="0" applyNumberFormat="1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 wrapText="1"/>
    </xf>
    <xf numFmtId="3" fontId="12" fillId="0" borderId="30" xfId="0" applyNumberFormat="1" applyFont="1" applyBorder="1"/>
    <xf numFmtId="49" fontId="25" fillId="0" borderId="1" xfId="0" applyNumberFormat="1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49" fontId="25" fillId="0" borderId="18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horizontal="center" vertical="center"/>
    </xf>
    <xf numFmtId="1" fontId="17" fillId="4" borderId="0" xfId="0" applyNumberFormat="1" applyFont="1" applyFill="1" applyAlignment="1">
      <alignment horizontal="center" vertical="center" wrapText="1"/>
    </xf>
    <xf numFmtId="1" fontId="17" fillId="4" borderId="0" xfId="0" applyNumberFormat="1" applyFont="1" applyFill="1" applyAlignment="1">
      <alignment horizontal="center" vertical="center"/>
    </xf>
    <xf numFmtId="1" fontId="19" fillId="4" borderId="0" xfId="0" applyNumberFormat="1" applyFont="1" applyFill="1" applyAlignment="1">
      <alignment horizontal="center" vertical="center" wrapText="1"/>
    </xf>
    <xf numFmtId="1" fontId="19" fillId="4" borderId="0" xfId="0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 wrapText="1"/>
    </xf>
    <xf numFmtId="1" fontId="24" fillId="4" borderId="0" xfId="0" applyNumberFormat="1" applyFont="1" applyFill="1" applyAlignment="1">
      <alignment horizontal="center" vertical="center"/>
    </xf>
  </cellXfs>
  <cellStyles count="3">
    <cellStyle name="Įprastas 2" xfId="2" xr:uid="{AF9D8927-0EF2-47E7-B071-0F683ACD5E8D}"/>
    <cellStyle name="Normal" xfId="0" builtinId="0"/>
    <cellStyle name="Normal 2" xfId="1" xr:uid="{5A383F1C-3275-48DC-A860-3834CAE7207B}"/>
  </cellStyles>
  <dxfs count="2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rgb="FFFF0000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70C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rgb="FF0070C0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alignment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yyyy/mm/d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4" formatCode="#,##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AE0EC"/>
      <color rgb="FFAEDAE8"/>
      <color rgb="FFB2D8E4"/>
      <color rgb="FFB1E0E5"/>
      <color rgb="FFAFE2E7"/>
      <color rgb="FFA8DCEE"/>
      <color rgb="FFD5EEF7"/>
      <color rgb="FFE7ECFF"/>
      <color rgb="FFE7FAFF"/>
      <color rgb="FFBA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088A00-363F-4906-A446-E9C911C82847}" name="Table2" displayName="Table2" ref="A2:I404" totalsRowShown="0" headerRowDxfId="211" dataDxfId="210" tableBorderDxfId="209">
  <sortState xmlns:xlrd2="http://schemas.microsoft.com/office/spreadsheetml/2017/richdata2" ref="A3:I404">
    <sortCondition descending="1" ref="E3:E404"/>
  </sortState>
  <tableColumns count="9">
    <tableColumn id="1" xr3:uid="{E82F97CE-D981-4BAF-A407-15BBF45CA832}" name="#" dataDxfId="208"/>
    <tableColumn id="2" xr3:uid="{01FE6250-9F3F-4580-8F12-48D6FD1EE2B3}" name="Filmo pavadinimas" dataDxfId="207"/>
    <tableColumn id="3" xr3:uid="{4B9C8B2C-F79E-422A-9563-B1E047B470A5}" name="Filmo pavadinimas orginalo kalba" dataDxfId="206"/>
    <tableColumn id="4" xr3:uid="{C633EC10-EC41-412A-89B2-3B31FAD4A803}" name="Kilmės šalis" dataDxfId="205"/>
    <tableColumn id="5" xr3:uid="{7EA430B9-9FC6-4EF5-90C4-3EB6995F4A92}" name="Pajamos _x000a_" dataDxfId="204"/>
    <tableColumn id="6" xr3:uid="{327DF5B1-6017-4FA4-BEE9-C9431C7F3D7F}" name="Žiūrovų skaičius" dataDxfId="203"/>
    <tableColumn id="7" xr3:uid="{768F497F-3E76-4131-9570-93193FF7FF27}" name="Kopijų skaičius" dataDxfId="202"/>
    <tableColumn id="8" xr3:uid="{8C7F4665-7C5F-4206-A186-59CC2BAC634D}" name="Premjeros data" dataDxfId="201"/>
    <tableColumn id="9" xr3:uid="{EDC5F140-625B-4902-B4EF-9BA49F595C67}" name="Platintojas" dataDxfId="20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E4F0D42-9495-4A2B-A235-3E882205850F}" name="Table44678910" displayName="Table44678910" ref="A2:I70" headerRowDxfId="93" dataDxfId="91" totalsRowDxfId="89" headerRowBorderDxfId="92" tableBorderDxfId="90" totalsRowBorderDxfId="88">
  <tableColumns count="9">
    <tableColumn id="1" xr3:uid="{BA0D8953-587D-434F-BA91-6E12B00BC2BD}" name="#" totalsRowLabel=" " dataDxfId="87"/>
    <tableColumn id="2" xr3:uid="{E8B045D4-61BE-4506-A6F1-DC14EC19724A}" name="Filmo pavadinimas" dataDxfId="86"/>
    <tableColumn id="3" xr3:uid="{CEA3D332-4129-43E1-B0B4-8E1FD9FCC0D2}" name="Filmo pavadinimas orginalo kalba" dataDxfId="85"/>
    <tableColumn id="4" xr3:uid="{F6187357-7FF1-4EBF-9047-C9E0C762EE5C}" name="Kilmės šalis" dataDxfId="84"/>
    <tableColumn id="5" xr3:uid="{05F64DD0-4532-4B38-BFA2-A3FBF502AEB1}" name="Pajamos _x000a_" totalsRowFunction="sum" dataDxfId="83"/>
    <tableColumn id="6" xr3:uid="{188D988E-2820-47FD-8095-161519EB15B3}" name="Žiūrovų skaičius" totalsRowFunction="sum" dataDxfId="82"/>
    <tableColumn id="7" xr3:uid="{BF828C0A-C0CE-47EE-9805-1C1D633E267A}" name="Kopijų skaičius" dataDxfId="81"/>
    <tableColumn id="8" xr3:uid="{DE4118F2-9B62-4656-9CC8-11E305FB35C6}" name="Premjeros data" dataDxfId="80"/>
    <tableColumn id="9" xr3:uid="{4A73BA30-055B-4094-BDCE-458C24639D58}" name="Platintojas" totalsRowLabel=" " dataDxfId="79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83BDE88-2021-4951-94AA-6F777A3C956F}" name="Table4467891012" displayName="Table4467891012" ref="A2:I76" headerRowDxfId="78" dataDxfId="76" totalsRowDxfId="74" headerRowBorderDxfId="77" tableBorderDxfId="75" totalsRowBorderDxfId="73">
  <sortState xmlns:xlrd2="http://schemas.microsoft.com/office/spreadsheetml/2017/richdata2" ref="A3:I76">
    <sortCondition descending="1" ref="E3:E76"/>
  </sortState>
  <tableColumns count="9">
    <tableColumn id="1" xr3:uid="{F1D19E7C-5279-4F85-9312-EBA3CE76A238}" name="#" totalsRowLabel=" " dataDxfId="72"/>
    <tableColumn id="2" xr3:uid="{20AC12B4-82ED-4D99-8ECC-B63CDBAF2744}" name="Filmo pavadinimas" dataDxfId="71"/>
    <tableColumn id="3" xr3:uid="{87AF42BA-7E9D-49E1-8A7D-6529816C5773}" name="Filmo pavadinimas orginalo kalba" dataDxfId="70"/>
    <tableColumn id="4" xr3:uid="{DCE16025-CB93-4724-BE11-92E62128EA1C}" name="Kilmės šalis" dataDxfId="69"/>
    <tableColumn id="5" xr3:uid="{AC69916D-0FD0-4A91-A65C-AE8386B62375}" name="Pajamos _x000a_" totalsRowFunction="sum" dataDxfId="68"/>
    <tableColumn id="6" xr3:uid="{505E50B3-A29E-4E19-8612-406A1FA8607A}" name="Žiūrovų skaičius" totalsRowFunction="sum" dataDxfId="67"/>
    <tableColumn id="7" xr3:uid="{8CA0C4BB-0826-4A21-96AB-3D8D07BC842B}" name="Kopijų skaičius" dataDxfId="66"/>
    <tableColumn id="8" xr3:uid="{EC92CCB8-BBE9-41AE-B8E6-70A8621D3DB4}" name="Premjeros data" dataDxfId="65"/>
    <tableColumn id="9" xr3:uid="{36E57A23-CF4F-4B1E-9FEC-800619BCAED5}" name="Platintojas" totalsRowLabel=" " dataDxfId="64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98EBC40-9351-4E2A-88B2-EF903D9001A7}" name="Table446789101213" displayName="Table446789101213" ref="A2:I76" headerRowDxfId="63" dataDxfId="61" totalsRowDxfId="59" headerRowBorderDxfId="62" tableBorderDxfId="60" totalsRowBorderDxfId="58">
  <sortState xmlns:xlrd2="http://schemas.microsoft.com/office/spreadsheetml/2017/richdata2" ref="A3:I76">
    <sortCondition descending="1" ref="E3:E76"/>
  </sortState>
  <tableColumns count="9">
    <tableColumn id="1" xr3:uid="{C6E1D41F-656B-471B-8E7A-95634D38704E}" name="#" totalsRowLabel=" " dataDxfId="57"/>
    <tableColumn id="2" xr3:uid="{6C9FE23E-154C-4188-B02D-B97247DD0653}" name="Filmo pavadinimas" dataDxfId="56"/>
    <tableColumn id="3" xr3:uid="{39CC6D68-D77F-43CE-B1A8-A429CFB201CD}" name="Filmo pavadinimas orginalo kalba" dataDxfId="55"/>
    <tableColumn id="4" xr3:uid="{1BC236E4-4734-47F2-A499-75E29BD06314}" name="Kilmės šalis" dataDxfId="54"/>
    <tableColumn id="5" xr3:uid="{A7798076-CDCC-47B0-A970-6DB0B4216C28}" name="Pajamos _x000a_" totalsRowFunction="sum" dataDxfId="53"/>
    <tableColumn id="6" xr3:uid="{ED69E01B-D243-4BF0-8951-F3984991EB5F}" name="Žiūrovų skaičius" totalsRowFunction="sum" dataDxfId="52"/>
    <tableColumn id="7" xr3:uid="{FFCC33EB-2BD1-49EF-87BE-F28E80663E60}" name="Kopijų skaičius" dataDxfId="51"/>
    <tableColumn id="8" xr3:uid="{DA5F3754-5803-401E-82A0-4483DBE534BA}" name="Premjeros data" dataDxfId="50"/>
    <tableColumn id="9" xr3:uid="{AC4134B0-AEE8-472B-A88A-ADB5587326E8}" name="Platintojas" totalsRowLabel=" " dataDxfId="49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ABF6C9-D61D-41CB-856D-11E72FDD8E32}" name="Table44678910121314" displayName="Table44678910121314" ref="A2:I86" headerRowDxfId="48" dataDxfId="46" totalsRowDxfId="44" headerRowBorderDxfId="47" tableBorderDxfId="45" totalsRowBorderDxfId="43">
  <sortState xmlns:xlrd2="http://schemas.microsoft.com/office/spreadsheetml/2017/richdata2" ref="A3:I86">
    <sortCondition descending="1" ref="E3:E86"/>
  </sortState>
  <tableColumns count="9">
    <tableColumn id="1" xr3:uid="{4B5C9CCB-F5AE-4A61-BF8A-104D6C1B17D5}" name="#" totalsRowLabel=" " dataDxfId="42"/>
    <tableColumn id="2" xr3:uid="{29E8DC44-0A36-4323-B72B-874204A2384C}" name="Filmo pavadinimas" dataDxfId="41"/>
    <tableColumn id="3" xr3:uid="{FB1671EE-73DE-41D0-98BF-2D694DD19FE5}" name="Filmo pavadinimas orginalo kalba" dataDxfId="40"/>
    <tableColumn id="4" xr3:uid="{5F7BFF9A-9A1E-4407-A6BE-89EEA962019F}" name="Kilmės šalis" dataDxfId="39"/>
    <tableColumn id="5" xr3:uid="{E8ACCB5E-E267-4880-9CF5-F37D926EA88F}" name="Pajamos _x000a_" totalsRowFunction="sum" dataDxfId="38"/>
    <tableColumn id="6" xr3:uid="{B0034179-885F-4EE0-A34D-891DA6A95B21}" name="Žiūrovų skaičius" totalsRowFunction="sum" dataDxfId="37"/>
    <tableColumn id="7" xr3:uid="{D45EDC38-392F-4B5B-BE07-45315F2829D8}" name="Kopijų skaičius" dataDxfId="36"/>
    <tableColumn id="8" xr3:uid="{3263FDF7-95C9-48B0-8FF2-5AD94FA7B901}" name="Premjeros data" dataDxfId="35"/>
    <tableColumn id="9" xr3:uid="{86D30B33-FDC1-484D-81C1-ADE105BC77E7}" name="Platintojas" totalsRowLabel=" " dataDxfId="3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DF4151-0202-4229-8F4B-643C1D8B2891}" name="Table1" displayName="Table1" ref="A2:I59" totalsRowShown="0" headerRowDxfId="199" dataDxfId="197" headerRowBorderDxfId="198" tableBorderDxfId="196" totalsRowBorderDxfId="195">
  <tableColumns count="9">
    <tableColumn id="1" xr3:uid="{88D7FC75-27A4-4974-AAF7-F442E9F4BE3A}" name="#" dataDxfId="194"/>
    <tableColumn id="2" xr3:uid="{5FEE49AB-95E2-4E4A-9D86-D8DC00644C6D}" name="Filmo pavadinimas" dataDxfId="193"/>
    <tableColumn id="3" xr3:uid="{B294AD18-5563-407F-A30B-8012410477A4}" name="Filmo pavadinimas orginalo kalba" dataDxfId="192"/>
    <tableColumn id="4" xr3:uid="{919F1640-2F89-4C29-A4FD-75610FDDF1DD}" name="Kilmės šalis" dataDxfId="191"/>
    <tableColumn id="5" xr3:uid="{D0B060C3-5D0D-4BD5-B92D-CADFC3BE0088}" name="Pajamos _x000a_" dataDxfId="190"/>
    <tableColumn id="6" xr3:uid="{30BEF940-2B67-4E1B-990C-3B7A0E21EFA6}" name="Žiūrovų skaičius" dataDxfId="189"/>
    <tableColumn id="7" xr3:uid="{3153F5AD-E1F7-40A9-BF8E-1448CEFD1567}" name="Kopijų skaičius" dataDxfId="188"/>
    <tableColumn id="8" xr3:uid="{5AAC2BFD-71E1-47E3-801C-71B0D7C12DCE}" name="Premjeros data" dataDxfId="187"/>
    <tableColumn id="9" xr3:uid="{FCF14BF8-1FE2-4E01-A0EF-9645D30AF1F9}" name="Platintojas" dataDxfId="186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3DDF37A-E58A-471B-9DE4-FB71C241DAEA}" name="Table10" displayName="Table10" ref="A2:I82" totalsRowShown="0" headerRowDxfId="185" dataDxfId="183" headerRowBorderDxfId="184" tableBorderDxfId="182" totalsRowBorderDxfId="181">
  <tableColumns count="9">
    <tableColumn id="1" xr3:uid="{9C23C721-828B-4B83-9933-FBA1AABC1107}" name="#" dataDxfId="180"/>
    <tableColumn id="2" xr3:uid="{05C0E627-B115-433E-B1AE-DE747E988788}" name="Filmo pavadinimas" dataDxfId="179"/>
    <tableColumn id="3" xr3:uid="{D9AB93D9-D95D-43AF-9FDD-48BC8FCC8B7E}" name="Filmo pavadinimas orginalo kalba" dataDxfId="178"/>
    <tableColumn id="4" xr3:uid="{415FEC73-9589-405A-A922-12A5103CB2CE}" name="Kilmės šalis" dataDxfId="177"/>
    <tableColumn id="5" xr3:uid="{AFF9CDB5-A928-4ED5-B211-8ABB58AAC726}" name="Pajamos _x000a_" dataDxfId="176"/>
    <tableColumn id="6" xr3:uid="{B72EA0C5-9593-4E00-B698-D91B7A42E773}" name="Žiūrovų skaičius" dataDxfId="175"/>
    <tableColumn id="7" xr3:uid="{31744113-7E38-44A2-B4B4-7E5306483D87}" name="Kopijų skaičius" dataDxfId="174"/>
    <tableColumn id="8" xr3:uid="{56A9595A-7BA4-4277-B61F-5DDF8809F5A7}" name="Premjeros data" dataDxfId="173"/>
    <tableColumn id="9" xr3:uid="{F89A403C-09DD-42D7-8C95-CD73AC4A6F71}" name="Platintojas" dataDxfId="172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CE155F-BF7E-4DB4-BD23-D56ED021557F}" name="Table4" displayName="Table4" ref="A2:I106" totalsRowShown="0" headerRowDxfId="171" dataDxfId="170" tableBorderDxfId="169">
  <tableColumns count="9">
    <tableColumn id="1" xr3:uid="{F40A3D8C-B470-4250-A329-78CF60796369}" name="#" dataDxfId="168"/>
    <tableColumn id="2" xr3:uid="{0D9E44C4-A05A-4227-865F-305C421BC4A1}" name="Filmo pavadinimas"/>
    <tableColumn id="3" xr3:uid="{E5C81EB3-653A-476F-BB31-8B3416F7C2B9}" name="Filmo pavadinimas orginalo kalba" dataDxfId="167"/>
    <tableColumn id="4" xr3:uid="{5E8823EF-8818-402F-B342-5F8F8D684A72}" name="Kilmės šalis" dataDxfId="166"/>
    <tableColumn id="5" xr3:uid="{E8B7EADF-20F6-47CD-8C96-F9BB0B0D9292}" name="Pajamos _x000a_" dataDxfId="165"/>
    <tableColumn id="6" xr3:uid="{B21A0448-A275-4AB2-9EA7-CBD58EC57E64}" name="Žiūrovų skaičius" dataDxfId="164"/>
    <tableColumn id="7" xr3:uid="{0C80B618-942C-4401-8CEC-5AFC6AE06C25}" name="Kopijų skaičius" dataDxfId="163"/>
    <tableColumn id="8" xr3:uid="{F63328CC-A800-4F1B-AE09-737243CB9825}" name="Premjeros data" dataDxfId="162"/>
    <tableColumn id="9" xr3:uid="{80471A3D-0F0C-450D-BF90-0B79498AE483}" name="Platintojas" dataDxfId="161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932BBC-B7C5-42CF-B3E4-FD8BA30D3361}" name="Table44" displayName="Table44" ref="A2:I109" totalsRowShown="0" headerRowDxfId="160" dataDxfId="159" tableBorderDxfId="158">
  <sortState xmlns:xlrd2="http://schemas.microsoft.com/office/spreadsheetml/2017/richdata2" ref="A3:I109">
    <sortCondition descending="1" ref="E3:E109"/>
  </sortState>
  <tableColumns count="9">
    <tableColumn id="1" xr3:uid="{AA80F04F-7AE8-41FB-B001-74B064ADAEE1}" name="#" dataDxfId="157"/>
    <tableColumn id="2" xr3:uid="{5FE96211-2EA9-4B5B-9648-A6A75FDCEB12}" name="Filmo pavadinimas" dataDxfId="156"/>
    <tableColumn id="3" xr3:uid="{4BC6A666-BDFA-4A63-86AA-73F46963F401}" name="Filmo pavadinimas orginalo kalba" dataDxfId="155"/>
    <tableColumn id="4" xr3:uid="{CD02C1C7-0B63-4A6D-8FEC-C516BDD9A45B}" name="Kilmės šalis" dataDxfId="154"/>
    <tableColumn id="5" xr3:uid="{8F64AB59-12CA-4C2F-80E6-9C05262C8537}" name="Pajamos _x000a_" dataDxfId="153"/>
    <tableColumn id="6" xr3:uid="{17DC5DF2-3C48-4645-998A-82948AC68650}" name="Žiūrovų skaičius" dataDxfId="152"/>
    <tableColumn id="7" xr3:uid="{09BB0D55-05A1-4CAB-ADDA-AFF886061E9C}" name="Kopijų skaičius" dataDxfId="151"/>
    <tableColumn id="8" xr3:uid="{8FE25915-216D-4DC4-A036-48CB6C06B9C2}" name="Premjeros data" dataDxfId="150"/>
    <tableColumn id="9" xr3:uid="{A79C7C72-656F-4BEF-85CA-F3992D3E9F4B}" name="Platintojas" dataDxfId="149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6C31AE9-4A06-49AA-AB95-A1D87D37577F}" name="Table446" displayName="Table446" ref="A2:I91" totalsRowShown="0" headerRowDxfId="148" dataDxfId="147" tableBorderDxfId="146">
  <sortState xmlns:xlrd2="http://schemas.microsoft.com/office/spreadsheetml/2017/richdata2" ref="A3:I91">
    <sortCondition descending="1" ref="E3:E91"/>
  </sortState>
  <tableColumns count="9">
    <tableColumn id="1" xr3:uid="{691AE3D6-9905-4F0A-8471-D659A9680344}" name="#" dataDxfId="145"/>
    <tableColumn id="2" xr3:uid="{EBEB43AC-DA80-4E78-B549-F25F16747FF9}" name="Filmo pavadinimas" dataDxfId="144"/>
    <tableColumn id="3" xr3:uid="{1946BE46-2E1A-4B26-97C1-01F1403F8343}" name="Filmo pavadinimas orginalo kalba" dataDxfId="143"/>
    <tableColumn id="4" xr3:uid="{F4A60DA5-F368-461D-8396-D3590B7392E6}" name="Kilmės šalis" dataDxfId="142"/>
    <tableColumn id="5" xr3:uid="{720D94DF-3806-4443-B80C-86A8F2154772}" name="Pajamos _x000a_" dataDxfId="141"/>
    <tableColumn id="6" xr3:uid="{29CA3534-3A93-43A6-A65E-CEE4A7A14724}" name="Žiūrovų skaičius" dataDxfId="140"/>
    <tableColumn id="7" xr3:uid="{7B615E2F-ABC7-4C2F-8441-C11CE0392739}" name="Kopijų skaičius" dataDxfId="139"/>
    <tableColumn id="8" xr3:uid="{841F4544-4C9B-482B-95EF-9C652C397339}" name="Premjeros data" dataDxfId="138"/>
    <tableColumn id="9" xr3:uid="{B005D89E-3172-4553-B5EF-2085D35AACA1}" name="Platintojas" dataDxfId="137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BBC8256-82DD-4953-B3C5-2DD1118988F3}" name="Table4467" displayName="Table4467" ref="A2:J98" totalsRowShown="0" headerRowDxfId="136" dataDxfId="134" headerRowBorderDxfId="135" tableBorderDxfId="133" totalsRowBorderDxfId="132">
  <sortState xmlns:xlrd2="http://schemas.microsoft.com/office/spreadsheetml/2017/richdata2" ref="A3:I98">
    <sortCondition descending="1" ref="E3:E98"/>
  </sortState>
  <tableColumns count="10">
    <tableColumn id="1" xr3:uid="{1CF9FED4-74B0-4C14-AEA0-9674CB7D32DE}" name="#" dataDxfId="131"/>
    <tableColumn id="2" xr3:uid="{48189D61-FE78-4630-B1E7-523C83C4E402}" name="Filmo pavadinimas" dataDxfId="130"/>
    <tableColumn id="3" xr3:uid="{87ABA12C-BF9A-473B-B5EA-6F165D226A46}" name="Filmo pavadinimas orginalo kalba" dataDxfId="129"/>
    <tableColumn id="4" xr3:uid="{4027E485-3B06-4F0E-984B-3C9F720D2C8A}" name="Kilmės šalis" dataDxfId="128"/>
    <tableColumn id="5" xr3:uid="{C68F020A-45A3-47E3-B65A-970576237517}" name="Pajamos _x000a_" dataDxfId="127"/>
    <tableColumn id="6" xr3:uid="{E120A583-1AD3-468D-9EE7-05038E5AE349}" name="Žiūrovų skaičius" dataDxfId="126"/>
    <tableColumn id="7" xr3:uid="{304C8570-47F9-485A-B11A-1CF55AAC4430}" name="Kopijų skaičius" dataDxfId="125"/>
    <tableColumn id="8" xr3:uid="{065331E9-AAD4-4008-B100-84DB36EF68F1}" name="Premjeros data" dataDxfId="124"/>
    <tableColumn id="9" xr3:uid="{EC34B67A-C6FE-4386-98CF-5959D26CEAAE}" name="Platintojas" dataDxfId="123"/>
    <tableColumn id="10" xr3:uid="{70A3D45F-F6E5-4058-9AA7-050DED994B83}" name="Column1" dataDxfId="122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FEF585-949E-425F-91E3-C0F693926720}" name="Table44678" displayName="Table44678" ref="A2:I70" headerRowDxfId="121" dataDxfId="119" headerRowBorderDxfId="120" tableBorderDxfId="118" totalsRowBorderDxfId="117">
  <sortState xmlns:xlrd2="http://schemas.microsoft.com/office/spreadsheetml/2017/richdata2" ref="A3:I70">
    <sortCondition descending="1" ref="E3:E70"/>
  </sortState>
  <tableColumns count="9">
    <tableColumn id="1" xr3:uid="{98C286B4-D619-43D4-B006-138C021CDB7C}" name="#" totalsRowLabel=" " dataDxfId="116"/>
    <tableColumn id="2" xr3:uid="{8C275DBD-4FC6-4BB1-9894-C3BEA31C9E08}" name="Filmo pavadinimas" dataDxfId="115"/>
    <tableColumn id="3" xr3:uid="{788E231F-CDCA-4C29-8CE2-43E2B117CBCD}" name="Filmo pavadinimas orginalo kalba" dataDxfId="114"/>
    <tableColumn id="4" xr3:uid="{E0C17E15-DE7B-42CA-BB7F-5A960D2A2B17}" name="Kilmės šalis" dataDxfId="113"/>
    <tableColumn id="5" xr3:uid="{B4BA5ABF-7C43-4461-976A-87AD7CB67175}" name="Pajamos _x000a_" totalsRowFunction="sum" dataDxfId="112"/>
    <tableColumn id="6" xr3:uid="{735CC9C6-0249-4279-A4C1-9DE1C5943A57}" name="Žiūrovų skaičius" totalsRowFunction="sum" dataDxfId="111"/>
    <tableColumn id="7" xr3:uid="{543E8C55-B875-42AF-A70A-64BF20E7A0ED}" name="Kopijų skaičius" dataDxfId="110"/>
    <tableColumn id="8" xr3:uid="{0D307092-0F79-4553-B6D4-3AAE80B42815}" name="Premjeros data" dataDxfId="109"/>
    <tableColumn id="9" xr3:uid="{4136B2B0-E4BD-4DFA-81A0-1D31D569A097}" name="Platintojas" totalsRowLabel=" " dataDxfId="108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9166D6E-B4E5-4768-9393-5B25C76EF85A}" name="Table446789" displayName="Table446789" ref="A2:I70" headerRowDxfId="107" dataDxfId="105" headerRowBorderDxfId="106" tableBorderDxfId="104" totalsRowBorderDxfId="103">
  <sortState xmlns:xlrd2="http://schemas.microsoft.com/office/spreadsheetml/2017/richdata2" ref="A3:I70">
    <sortCondition descending="1" ref="E3:E70"/>
  </sortState>
  <tableColumns count="9">
    <tableColumn id="1" xr3:uid="{3F397C98-E1D0-4C97-BCC5-08DEF71491ED}" name="#" totalsRowLabel=" " dataDxfId="102"/>
    <tableColumn id="2" xr3:uid="{2EB9E094-A607-4768-8CB9-B62F64B2C8F0}" name="Filmo pavadinimas" dataDxfId="101"/>
    <tableColumn id="3" xr3:uid="{486DD8A3-FDFD-4519-A798-98A2BB4D78EE}" name="Filmo pavadinimas orginalo kalba" dataDxfId="100"/>
    <tableColumn id="4" xr3:uid="{414F3E2B-481D-4188-A672-9FD277EAA5D4}" name="Kilmės šalis" dataDxfId="99"/>
    <tableColumn id="5" xr3:uid="{29E791BE-D53A-451F-969E-2AD450C963D9}" name="Pajamos _x000a_" totalsRowFunction="sum" dataDxfId="98"/>
    <tableColumn id="6" xr3:uid="{58B9D7A2-8EE2-46EC-860C-4E321612F6CD}" name="Žiūrovų skaičius" totalsRowFunction="sum" dataDxfId="97"/>
    <tableColumn id="7" xr3:uid="{B145335B-F1E2-4080-AD88-9A1DBB2BE4B5}" name="Kopijų skaičius" dataDxfId="96"/>
    <tableColumn id="8" xr3:uid="{A0ED4EFD-460A-4CF6-B9AF-03CAFDF0D670}" name="Premjeros data" dataDxfId="95"/>
    <tableColumn id="9" xr3:uid="{F9051FF4-ADAA-4022-8E42-713912468D04}" name="Platintojas" totalsRowLabel=" " dataDxfId="94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2C14-97FD-46FF-B1E1-D23504E77DCE}">
  <dimension ref="A1:J432"/>
  <sheetViews>
    <sheetView tabSelected="1" topLeftCell="A132" zoomScale="75" zoomScaleNormal="75" workbookViewId="0">
      <selection activeCell="D144" sqref="D144"/>
    </sheetView>
  </sheetViews>
  <sheetFormatPr defaultColWidth="0" defaultRowHeight="15" zeroHeight="1" x14ac:dyDescent="0.25"/>
  <cols>
    <col min="1" max="1" width="5.7109375" style="15" customWidth="1"/>
    <col min="2" max="2" width="30.7109375" style="15" customWidth="1"/>
    <col min="3" max="3" width="30.7109375" style="253" customWidth="1"/>
    <col min="4" max="4" width="20.7109375" style="114" customWidth="1"/>
    <col min="5" max="5" width="20.7109375" style="144" customWidth="1"/>
    <col min="6" max="6" width="20.7109375" style="145" customWidth="1"/>
    <col min="7" max="7" width="20.7109375" style="142" customWidth="1"/>
    <col min="8" max="8" width="20.7109375" style="147" customWidth="1"/>
    <col min="9" max="9" width="30.7109375" style="15" customWidth="1"/>
    <col min="10" max="16384" width="8.85546875" style="15" hidden="1"/>
  </cols>
  <sheetData>
    <row r="1" spans="1:9" s="288" customFormat="1" ht="50.1" customHeight="1" x14ac:dyDescent="0.25">
      <c r="A1" s="320" t="s">
        <v>646</v>
      </c>
      <c r="B1" s="321"/>
      <c r="C1" s="321"/>
      <c r="D1" s="321"/>
      <c r="E1" s="321"/>
      <c r="F1" s="321"/>
      <c r="G1" s="321"/>
      <c r="H1" s="321"/>
      <c r="I1" s="321"/>
    </row>
    <row r="2" spans="1:9" s="114" customFormat="1" ht="30" customHeight="1" x14ac:dyDescent="0.25">
      <c r="A2" s="267" t="s">
        <v>644</v>
      </c>
      <c r="B2" s="268" t="s">
        <v>0</v>
      </c>
      <c r="C2" s="269" t="s">
        <v>1</v>
      </c>
      <c r="D2" s="268" t="s">
        <v>2</v>
      </c>
      <c r="E2" s="270" t="s">
        <v>3</v>
      </c>
      <c r="F2" s="271" t="s">
        <v>4</v>
      </c>
      <c r="G2" s="272" t="s">
        <v>5</v>
      </c>
      <c r="H2" s="274" t="s">
        <v>6</v>
      </c>
      <c r="I2" s="273" t="s">
        <v>7</v>
      </c>
    </row>
    <row r="3" spans="1:9" ht="26.1" customHeight="1" x14ac:dyDescent="0.25">
      <c r="A3" s="162" t="s">
        <v>463</v>
      </c>
      <c r="B3" s="132" t="s">
        <v>8</v>
      </c>
      <c r="C3" s="132" t="s">
        <v>9</v>
      </c>
      <c r="D3" s="162" t="s">
        <v>10</v>
      </c>
      <c r="E3" s="149">
        <f>Sausis!E3+Vasaris!E3+Kovas!E12+Balandis!E41+Birželis!E57</f>
        <v>1483460.11</v>
      </c>
      <c r="F3" s="150">
        <f>Sausis!F3+Vasaris!F3+Kovas!F12+Balandis!F41+Birželis!F57</f>
        <v>192417</v>
      </c>
      <c r="G3" s="150">
        <v>31</v>
      </c>
      <c r="H3" s="158">
        <v>44911</v>
      </c>
      <c r="I3" s="133" t="s">
        <v>11</v>
      </c>
    </row>
    <row r="4" spans="1:9" ht="26.1" customHeight="1" x14ac:dyDescent="0.25">
      <c r="A4" s="162" t="s">
        <v>461</v>
      </c>
      <c r="B4" s="132" t="s">
        <v>866</v>
      </c>
      <c r="C4" s="132" t="s">
        <v>867</v>
      </c>
      <c r="D4" s="162" t="s">
        <v>60</v>
      </c>
      <c r="E4" s="149">
        <f>Liepa!E3+Rugpjūtis!E4+Rugsėjis!E12+Spalis!E31+Gruodis!E81</f>
        <v>1161202.9899999998</v>
      </c>
      <c r="F4" s="150">
        <f>Liepa!F3+Rugpjūtis!F4+Rugsėjis!F12+Spalis!F31+Gruodis!F81</f>
        <v>176697</v>
      </c>
      <c r="G4" s="150">
        <v>19</v>
      </c>
      <c r="H4" s="158">
        <v>45128</v>
      </c>
      <c r="I4" s="133" t="s">
        <v>24</v>
      </c>
    </row>
    <row r="5" spans="1:9" ht="26.1" customHeight="1" x14ac:dyDescent="0.25">
      <c r="A5" s="162" t="s">
        <v>462</v>
      </c>
      <c r="B5" s="132" t="s">
        <v>875</v>
      </c>
      <c r="C5" s="132" t="s">
        <v>876</v>
      </c>
      <c r="D5" s="162" t="s">
        <v>60</v>
      </c>
      <c r="E5" s="149">
        <f>Liepa!E4+Rugpjūtis!E3+Rugsėjis!E5+Spalis!E15+Lapkritis!E31+Gruodis!E60</f>
        <v>1097581.1100000001</v>
      </c>
      <c r="F5" s="150">
        <f>Liepa!F4+Rugpjūtis!F3+Rugsėjis!F5+Spalis!F15+Lapkritis!F31+Gruodis!F60</f>
        <v>154454</v>
      </c>
      <c r="G5" s="150">
        <v>18</v>
      </c>
      <c r="H5" s="158">
        <v>45128</v>
      </c>
      <c r="I5" s="133" t="s">
        <v>18</v>
      </c>
    </row>
    <row r="6" spans="1:9" ht="26.1" customHeight="1" x14ac:dyDescent="0.25">
      <c r="A6" s="162" t="s">
        <v>464</v>
      </c>
      <c r="B6" s="215" t="s">
        <v>12</v>
      </c>
      <c r="C6" s="215" t="s">
        <v>12</v>
      </c>
      <c r="D6" s="162" t="s">
        <v>13</v>
      </c>
      <c r="E6" s="149">
        <f>Sausis!E4+Vasaris!E9+Kovas!E24</f>
        <v>770657.85</v>
      </c>
      <c r="F6" s="150">
        <f>Sausis!F4+Vasaris!F9+Kovas!F24</f>
        <v>116667</v>
      </c>
      <c r="G6" s="148">
        <v>15</v>
      </c>
      <c r="H6" s="158">
        <v>44925</v>
      </c>
      <c r="I6" s="133" t="s">
        <v>14</v>
      </c>
    </row>
    <row r="7" spans="1:9" ht="26.1" customHeight="1" x14ac:dyDescent="0.25">
      <c r="A7" s="162" t="s">
        <v>465</v>
      </c>
      <c r="B7" s="132" t="s">
        <v>15</v>
      </c>
      <c r="C7" s="132" t="s">
        <v>16</v>
      </c>
      <c r="D7" s="162" t="s">
        <v>17</v>
      </c>
      <c r="E7" s="149">
        <f>Sausis!E5+Vasaris!E6+Kovas!E10+Balandis!E20+Birželis!E55+Liepa!E42+Rugpjūtis!E38</f>
        <v>736040.11</v>
      </c>
      <c r="F7" s="150">
        <f>Sausis!F5+Vasaris!F6+Kovas!F10+Balandis!F20+Birželis!F55+Liepa!F42+Rugpjūtis!F38</f>
        <v>135716</v>
      </c>
      <c r="G7" s="148">
        <v>28</v>
      </c>
      <c r="H7" s="158">
        <v>44916</v>
      </c>
      <c r="I7" s="133" t="s">
        <v>18</v>
      </c>
    </row>
    <row r="8" spans="1:9" ht="26.1" customHeight="1" x14ac:dyDescent="0.25">
      <c r="A8" s="162" t="s">
        <v>466</v>
      </c>
      <c r="B8" s="132" t="s">
        <v>432</v>
      </c>
      <c r="C8" s="132" t="s">
        <v>433</v>
      </c>
      <c r="D8" s="162" t="s">
        <v>434</v>
      </c>
      <c r="E8" s="149">
        <f>Balandis!E3+Gegužė!E5+Birželis!E10+Liepa!E17</f>
        <v>589367.38</v>
      </c>
      <c r="F8" s="150">
        <f>Balandis!F3+Gegužė!F5+Birželis!F10+Liepa!F17</f>
        <v>108584</v>
      </c>
      <c r="G8" s="150">
        <v>34</v>
      </c>
      <c r="H8" s="158">
        <v>45023</v>
      </c>
      <c r="I8" s="133" t="s">
        <v>18</v>
      </c>
    </row>
    <row r="9" spans="1:9" ht="26.1" customHeight="1" x14ac:dyDescent="0.25">
      <c r="A9" s="162" t="s">
        <v>467</v>
      </c>
      <c r="B9" s="132" t="s">
        <v>783</v>
      </c>
      <c r="C9" s="132" t="s">
        <v>784</v>
      </c>
      <c r="D9" s="162" t="s">
        <v>10</v>
      </c>
      <c r="E9" s="149">
        <f>Birželis!E4+Liepa!E6+Rugpjūtis!E7+Rugsėjis!E16+Spalis!E22+Lapkritis!E35</f>
        <v>522025.99</v>
      </c>
      <c r="F9" s="150">
        <f>Birželis!F4+Liepa!F6+Rugpjūtis!F7+Rugsėjis!F16+Spalis!F22+Lapkritis!F35</f>
        <v>102722</v>
      </c>
      <c r="G9" s="148">
        <v>29</v>
      </c>
      <c r="H9" s="158">
        <v>45093</v>
      </c>
      <c r="I9" s="133" t="s">
        <v>11</v>
      </c>
    </row>
    <row r="10" spans="1:9" ht="26.1" customHeight="1" x14ac:dyDescent="0.25">
      <c r="A10" s="162" t="s">
        <v>468</v>
      </c>
      <c r="B10" s="132" t="s">
        <v>1083</v>
      </c>
      <c r="C10" s="132" t="s">
        <v>1084</v>
      </c>
      <c r="D10" s="162" t="s">
        <v>10</v>
      </c>
      <c r="E10" s="149">
        <f>Spalis!E3+Lapkritis!E7+Gruodis!E26</f>
        <v>496382.79000000004</v>
      </c>
      <c r="F10" s="150">
        <f>Spalis!F3+Lapkritis!F7+Gruodis!F26</f>
        <v>90012</v>
      </c>
      <c r="G10" s="148">
        <v>33</v>
      </c>
      <c r="H10" s="158">
        <v>45212</v>
      </c>
      <c r="I10" s="133" t="s">
        <v>18</v>
      </c>
    </row>
    <row r="11" spans="1:9" ht="26.1" customHeight="1" x14ac:dyDescent="0.25">
      <c r="A11" s="162" t="s">
        <v>469</v>
      </c>
      <c r="B11" s="132" t="s">
        <v>1154</v>
      </c>
      <c r="C11" s="132" t="s">
        <v>1155</v>
      </c>
      <c r="D11" s="162" t="s">
        <v>60</v>
      </c>
      <c r="E11" s="149">
        <f>Lapkritis!E16+Gruodis!E3</f>
        <v>441023.21</v>
      </c>
      <c r="F11" s="150">
        <f>Lapkritis!F16+Gruodis!F3</f>
        <v>60120</v>
      </c>
      <c r="G11" s="150">
        <v>21</v>
      </c>
      <c r="H11" s="158">
        <v>45261</v>
      </c>
      <c r="I11" s="133" t="s">
        <v>46</v>
      </c>
    </row>
    <row r="12" spans="1:9" ht="26.1" customHeight="1" x14ac:dyDescent="0.25">
      <c r="A12" s="162" t="s">
        <v>470</v>
      </c>
      <c r="B12" s="132" t="s">
        <v>1085</v>
      </c>
      <c r="C12" s="132" t="s">
        <v>1086</v>
      </c>
      <c r="D12" s="162" t="s">
        <v>10</v>
      </c>
      <c r="E12" s="149">
        <f>Spalis!E4+Lapkritis!E6+Gruodis!E31</f>
        <v>418075.41</v>
      </c>
      <c r="F12" s="150">
        <f>Spalis!F4+Lapkritis!F6+Gruodis!F31</f>
        <v>62974</v>
      </c>
      <c r="G12" s="148">
        <v>16</v>
      </c>
      <c r="H12" s="158">
        <v>45226</v>
      </c>
      <c r="I12" s="133" t="s">
        <v>18</v>
      </c>
    </row>
    <row r="13" spans="1:9" ht="26.1" customHeight="1" x14ac:dyDescent="0.25">
      <c r="A13" s="162" t="s">
        <v>471</v>
      </c>
      <c r="B13" s="132" t="s">
        <v>1265</v>
      </c>
      <c r="C13" s="132" t="s">
        <v>1265</v>
      </c>
      <c r="D13" s="162" t="s">
        <v>13</v>
      </c>
      <c r="E13" s="149">
        <f>Gruodis!E4</f>
        <v>380954</v>
      </c>
      <c r="F13" s="150">
        <f>Gruodis!F4</f>
        <v>50342</v>
      </c>
      <c r="G13" s="150">
        <v>24</v>
      </c>
      <c r="H13" s="158">
        <v>45289</v>
      </c>
      <c r="I13" s="133" t="s">
        <v>1266</v>
      </c>
    </row>
    <row r="14" spans="1:9" ht="26.1" customHeight="1" x14ac:dyDescent="0.25">
      <c r="A14" s="162" t="s">
        <v>472</v>
      </c>
      <c r="B14" s="132" t="s">
        <v>679</v>
      </c>
      <c r="C14" s="132" t="s">
        <v>680</v>
      </c>
      <c r="D14" s="162" t="s">
        <v>10</v>
      </c>
      <c r="E14" s="149">
        <f>Gegužė!E4+Birželis!E6+Liepa!E25</f>
        <v>345634.42</v>
      </c>
      <c r="F14" s="150">
        <f>Gegužė!F4+Birželis!F6+Liepa!F25</f>
        <v>48283</v>
      </c>
      <c r="G14" s="150">
        <v>29</v>
      </c>
      <c r="H14" s="158">
        <v>45065</v>
      </c>
      <c r="I14" s="133" t="s">
        <v>18</v>
      </c>
    </row>
    <row r="15" spans="1:9" ht="26.1" customHeight="1" x14ac:dyDescent="0.25">
      <c r="A15" s="162" t="s">
        <v>473</v>
      </c>
      <c r="B15" s="132" t="s">
        <v>1284</v>
      </c>
      <c r="C15" s="132" t="s">
        <v>1285</v>
      </c>
      <c r="D15" s="162" t="s">
        <v>60</v>
      </c>
      <c r="E15" s="149">
        <f>Gruodis!E5</f>
        <v>332098.06</v>
      </c>
      <c r="F15" s="150">
        <f>Gruodis!F5</f>
        <v>57223</v>
      </c>
      <c r="G15" s="150">
        <v>19</v>
      </c>
      <c r="H15" s="158">
        <v>45275</v>
      </c>
      <c r="I15" s="133" t="s">
        <v>24</v>
      </c>
    </row>
    <row r="16" spans="1:9" ht="26.1" customHeight="1" x14ac:dyDescent="0.25">
      <c r="A16" s="162" t="s">
        <v>474</v>
      </c>
      <c r="B16" s="132" t="s">
        <v>664</v>
      </c>
      <c r="C16" s="132" t="s">
        <v>665</v>
      </c>
      <c r="D16" s="162" t="s">
        <v>10</v>
      </c>
      <c r="E16" s="149">
        <f>Gegužė!E19+Birželis!E3+Liepa!E12+Rugpjūtis!E43+Rugsėjis!E46</f>
        <v>326412.05000000005</v>
      </c>
      <c r="F16" s="150">
        <f>Gegužė!F19+Birželis!F3+Liepa!F12+Rugpjūtis!F43+Rugsėjis!F46</f>
        <v>55147</v>
      </c>
      <c r="G16" s="150">
        <v>18</v>
      </c>
      <c r="H16" s="158">
        <v>45079</v>
      </c>
      <c r="I16" s="133" t="s">
        <v>46</v>
      </c>
    </row>
    <row r="17" spans="1:9" ht="26.1" customHeight="1" x14ac:dyDescent="0.25">
      <c r="A17" s="162" t="s">
        <v>475</v>
      </c>
      <c r="B17" s="132" t="s">
        <v>21</v>
      </c>
      <c r="C17" s="132" t="s">
        <v>22</v>
      </c>
      <c r="D17" s="162" t="s">
        <v>23</v>
      </c>
      <c r="E17" s="149">
        <f>Vasaris!E5+Kovas!E9+Balandis!E15+Birželis!E44+Spalis!E52</f>
        <v>326395.35999999993</v>
      </c>
      <c r="F17" s="150">
        <f>Vasaris!F5+Kovas!F9+Balandis!F15+Birželis!F44+Spalis!F52</f>
        <v>64796</v>
      </c>
      <c r="G17" s="148">
        <v>19</v>
      </c>
      <c r="H17" s="158">
        <v>44960</v>
      </c>
      <c r="I17" s="133" t="s">
        <v>24</v>
      </c>
    </row>
    <row r="18" spans="1:9" ht="26.1" customHeight="1" x14ac:dyDescent="0.25">
      <c r="A18" s="162" t="s">
        <v>476</v>
      </c>
      <c r="B18" s="132" t="s">
        <v>1146</v>
      </c>
      <c r="C18" s="132" t="s">
        <v>1147</v>
      </c>
      <c r="D18" s="162" t="s">
        <v>10</v>
      </c>
      <c r="E18" s="149">
        <f>Lapkritis!E3+Gruodis!E9</f>
        <v>323771.30000000005</v>
      </c>
      <c r="F18" s="150">
        <f>Lapkritis!F3+Gruodis!F9</f>
        <v>45335</v>
      </c>
      <c r="G18" s="148">
        <v>17</v>
      </c>
      <c r="H18" s="158">
        <v>45247</v>
      </c>
      <c r="I18" s="133" t="s">
        <v>26</v>
      </c>
    </row>
    <row r="19" spans="1:9" ht="26.1" customHeight="1" x14ac:dyDescent="0.25">
      <c r="A19" s="162" t="s">
        <v>477</v>
      </c>
      <c r="B19" s="132" t="s">
        <v>300</v>
      </c>
      <c r="C19" s="132" t="s">
        <v>301</v>
      </c>
      <c r="D19" s="162" t="s">
        <v>10</v>
      </c>
      <c r="E19" s="149">
        <f>Kovas!E4+Balandis!E4+Gegužė!E17+Spalis!E74</f>
        <v>322801</v>
      </c>
      <c r="F19" s="150">
        <f>Kovas!F4+Balandis!F4+Gegužė!F17+Spalis!F74</f>
        <v>44288</v>
      </c>
      <c r="G19" s="150">
        <v>17</v>
      </c>
      <c r="H19" s="158">
        <v>45009</v>
      </c>
      <c r="I19" s="133" t="s">
        <v>26</v>
      </c>
    </row>
    <row r="20" spans="1:9" ht="26.1" customHeight="1" x14ac:dyDescent="0.25">
      <c r="A20" s="162" t="s">
        <v>478</v>
      </c>
      <c r="B20" s="132" t="s">
        <v>1093</v>
      </c>
      <c r="C20" s="132" t="s">
        <v>1094</v>
      </c>
      <c r="D20" s="162" t="s">
        <v>315</v>
      </c>
      <c r="E20" s="149">
        <f>Spalis!E10+Lapkritis!E4+Gruodis!E20</f>
        <v>309954.16000000003</v>
      </c>
      <c r="F20" s="150">
        <f>Spalis!F10+Lapkritis!F4+Gruodis!F20</f>
        <v>59850</v>
      </c>
      <c r="G20" s="150">
        <v>22</v>
      </c>
      <c r="H20" s="158" t="s">
        <v>1095</v>
      </c>
      <c r="I20" s="133" t="s">
        <v>737</v>
      </c>
    </row>
    <row r="21" spans="1:9" ht="26.1" customHeight="1" x14ac:dyDescent="0.25">
      <c r="A21" s="162" t="s">
        <v>479</v>
      </c>
      <c r="B21" s="132" t="s">
        <v>677</v>
      </c>
      <c r="C21" s="132" t="s">
        <v>678</v>
      </c>
      <c r="D21" s="162" t="s">
        <v>10</v>
      </c>
      <c r="E21" s="149">
        <f>Gegužė!E3+Birželis!E12+Liepa!E21</f>
        <v>289863.83</v>
      </c>
      <c r="F21" s="150">
        <f>Gegužė!F3+Birželis!F12+Liepa!F21</f>
        <v>41258</v>
      </c>
      <c r="G21" s="150">
        <v>28</v>
      </c>
      <c r="H21" s="158">
        <v>45051</v>
      </c>
      <c r="I21" s="133" t="s">
        <v>11</v>
      </c>
    </row>
    <row r="22" spans="1:9" ht="26.1" customHeight="1" x14ac:dyDescent="0.25">
      <c r="A22" s="162" t="s">
        <v>480</v>
      </c>
      <c r="B22" s="132" t="s">
        <v>25</v>
      </c>
      <c r="C22" s="132" t="s">
        <v>25</v>
      </c>
      <c r="D22" s="162" t="s">
        <v>13</v>
      </c>
      <c r="E22" s="149">
        <f>Vasaris!E7+Kovas!E5+Balandis!E30+Gegužė!E35+Birželis!E28+Liepa!E54+Rugpjūtis!E55+Rugsėjis!E45+Spalis!E62+Lapkritis!E54+Gruodis!E76</f>
        <v>284208.19</v>
      </c>
      <c r="F22" s="150">
        <f>Vasaris!F7+Kovas!F5+Balandis!F30+Gegužė!F35+Birželis!F28+Liepa!F54+Rugpjūtis!F55+Rugsėjis!F45+Spalis!F62+Lapkritis!F54+Gruodis!F76</f>
        <v>48145</v>
      </c>
      <c r="G22" s="148">
        <v>22</v>
      </c>
      <c r="H22" s="158">
        <v>44974</v>
      </c>
      <c r="I22" s="133" t="s">
        <v>26</v>
      </c>
    </row>
    <row r="23" spans="1:9" ht="26.1" customHeight="1" x14ac:dyDescent="0.25">
      <c r="A23" s="162" t="s">
        <v>481</v>
      </c>
      <c r="B23" s="132" t="s">
        <v>19</v>
      </c>
      <c r="C23" s="132" t="s">
        <v>19</v>
      </c>
      <c r="D23" s="162" t="s">
        <v>13</v>
      </c>
      <c r="E23" s="149">
        <f>Vasaris!E4+Kovas!E22+Balandis!E99</f>
        <v>252219.08</v>
      </c>
      <c r="F23" s="150">
        <f>Vasaris!F4+Kovas!F22+Balandis!F99</f>
        <v>38279</v>
      </c>
      <c r="G23" s="148">
        <v>14</v>
      </c>
      <c r="H23" s="158">
        <v>44960</v>
      </c>
      <c r="I23" s="133" t="s">
        <v>20</v>
      </c>
    </row>
    <row r="24" spans="1:9" ht="26.1" customHeight="1" x14ac:dyDescent="0.25">
      <c r="A24" s="162" t="s">
        <v>482</v>
      </c>
      <c r="B24" s="132" t="s">
        <v>458</v>
      </c>
      <c r="C24" s="132" t="s">
        <v>458</v>
      </c>
      <c r="D24" s="162" t="s">
        <v>13</v>
      </c>
      <c r="E24" s="149">
        <f>Balandis!E5+Gegužė!E6+Birželis!E14+Liepa!E27+Rugsėjis!E67+Spalis!E65</f>
        <v>249578.61000000002</v>
      </c>
      <c r="F24" s="150">
        <f>Balandis!F5+Gegužė!F6+Birželis!F14+Liepa!F27+Rugsėjis!F67+Spalis!F65</f>
        <v>49794</v>
      </c>
      <c r="G24" s="150">
        <v>16</v>
      </c>
      <c r="H24" s="158">
        <v>45037</v>
      </c>
      <c r="I24" s="133" t="s">
        <v>459</v>
      </c>
    </row>
    <row r="25" spans="1:9" ht="26.1" customHeight="1" x14ac:dyDescent="0.25">
      <c r="A25" s="162" t="s">
        <v>483</v>
      </c>
      <c r="B25" s="132" t="s">
        <v>347</v>
      </c>
      <c r="C25" s="132" t="s">
        <v>347</v>
      </c>
      <c r="D25" s="162" t="s">
        <v>13</v>
      </c>
      <c r="E25" s="149">
        <f>Kovas!E3+Balandis!E17+Gegužė!E29+Birželis!E25+Liepa!E28+Rugpjūtis!E30+Rugsėjis!E51</f>
        <v>243406.33</v>
      </c>
      <c r="F25" s="150">
        <f>Kovas!F3+Balandis!F17+Gegužė!F29+Birželis!F25+Liepa!F28+Rugpjūtis!F30+Rugsėjis!F51</f>
        <v>38122</v>
      </c>
      <c r="G25" s="148">
        <v>19</v>
      </c>
      <c r="H25" s="158">
        <v>44988</v>
      </c>
      <c r="I25" s="133" t="s">
        <v>348</v>
      </c>
    </row>
    <row r="26" spans="1:9" ht="26.1" customHeight="1" x14ac:dyDescent="0.25">
      <c r="A26" s="162" t="s">
        <v>484</v>
      </c>
      <c r="B26" s="132" t="s">
        <v>1045</v>
      </c>
      <c r="C26" s="132" t="s">
        <v>1045</v>
      </c>
      <c r="D26" s="162" t="s">
        <v>13</v>
      </c>
      <c r="E26" s="149">
        <f>Rugsėjis!E10+Spalis!E5+Lapkritis!E30+Gruodis!E42</f>
        <v>239429.62</v>
      </c>
      <c r="F26" s="150">
        <f>Rugsėjis!F10+Spalis!F5+Lapkritis!F30+Gruodis!F42</f>
        <v>33824</v>
      </c>
      <c r="G26" s="150">
        <v>14</v>
      </c>
      <c r="H26" s="158">
        <v>45198</v>
      </c>
      <c r="I26" s="133" t="s">
        <v>14</v>
      </c>
    </row>
    <row r="27" spans="1:9" ht="26.1" customHeight="1" x14ac:dyDescent="0.25">
      <c r="A27" s="162" t="s">
        <v>485</v>
      </c>
      <c r="B27" s="132" t="s">
        <v>933</v>
      </c>
      <c r="C27" s="132" t="s">
        <v>933</v>
      </c>
      <c r="D27" s="162" t="s">
        <v>10</v>
      </c>
      <c r="E27" s="149">
        <f>Rugpjūtis!E6+Rugsėjis!E11+Spalis!E24+Lapkritis!E57</f>
        <v>238939.58</v>
      </c>
      <c r="F27" s="150">
        <f>Rugpjūtis!F6+Rugsėjis!F11+Spalis!F24+Lapkritis!F57</f>
        <v>38032</v>
      </c>
      <c r="G27" s="148">
        <v>15</v>
      </c>
      <c r="H27" s="158">
        <v>45149</v>
      </c>
      <c r="I27" s="133" t="s">
        <v>46</v>
      </c>
    </row>
    <row r="28" spans="1:9" ht="26.1" customHeight="1" x14ac:dyDescent="0.25">
      <c r="A28" s="162" t="s">
        <v>486</v>
      </c>
      <c r="B28" s="132" t="s">
        <v>1088</v>
      </c>
      <c r="C28" s="132" t="s">
        <v>1087</v>
      </c>
      <c r="D28" s="162" t="s">
        <v>10</v>
      </c>
      <c r="E28" s="149">
        <f>Spalis!E6+Lapkritis!E8+Gruodis!E28</f>
        <v>238066.52000000002</v>
      </c>
      <c r="F28" s="150">
        <f>Spalis!F6+Lapkritis!F8+Gruodis!F28</f>
        <v>32982</v>
      </c>
      <c r="G28" s="148">
        <v>20</v>
      </c>
      <c r="H28" s="158">
        <v>45219</v>
      </c>
      <c r="I28" s="133" t="s">
        <v>737</v>
      </c>
    </row>
    <row r="29" spans="1:9" ht="26.1" customHeight="1" x14ac:dyDescent="0.25">
      <c r="A29" s="162" t="s">
        <v>487</v>
      </c>
      <c r="B29" s="132" t="s">
        <v>1250</v>
      </c>
      <c r="C29" s="132" t="s">
        <v>1249</v>
      </c>
      <c r="D29" s="162" t="s">
        <v>1107</v>
      </c>
      <c r="E29" s="149">
        <f>Gruodis!E6</f>
        <v>229679.16</v>
      </c>
      <c r="F29" s="150">
        <f>Gruodis!F6</f>
        <v>40360</v>
      </c>
      <c r="G29" s="150">
        <v>32</v>
      </c>
      <c r="H29" s="158">
        <v>45282</v>
      </c>
      <c r="I29" s="133" t="s">
        <v>18</v>
      </c>
    </row>
    <row r="30" spans="1:9" ht="26.1" customHeight="1" x14ac:dyDescent="0.25">
      <c r="A30" s="162" t="s">
        <v>488</v>
      </c>
      <c r="B30" s="132" t="s">
        <v>1021</v>
      </c>
      <c r="C30" s="132" t="s">
        <v>1022</v>
      </c>
      <c r="D30" s="162" t="s">
        <v>10</v>
      </c>
      <c r="E30" s="149">
        <f>Rugsėjis!E3+Spalis!E17+Lapkritis!E62</f>
        <v>227673.31</v>
      </c>
      <c r="F30" s="150">
        <f>Rugsėjis!F3+Spalis!F17+Lapkritis!F62</f>
        <v>31366</v>
      </c>
      <c r="G30" s="150">
        <v>15</v>
      </c>
      <c r="H30" s="158">
        <v>45177</v>
      </c>
      <c r="I30" s="133" t="s">
        <v>24</v>
      </c>
    </row>
    <row r="31" spans="1:9" ht="26.1" customHeight="1" x14ac:dyDescent="0.25">
      <c r="A31" s="162" t="s">
        <v>489</v>
      </c>
      <c r="B31" s="132" t="s">
        <v>1167</v>
      </c>
      <c r="C31" s="132" t="s">
        <v>1168</v>
      </c>
      <c r="D31" s="162" t="s">
        <v>10</v>
      </c>
      <c r="E31" s="149">
        <f>Lapkritis!E10+Gruodis!E7</f>
        <v>218791.97999999998</v>
      </c>
      <c r="F31" s="150">
        <f>Lapkritis!F10+Gruodis!F7</f>
        <v>41732</v>
      </c>
      <c r="G31" s="148">
        <v>24</v>
      </c>
      <c r="H31" s="158">
        <v>45254</v>
      </c>
      <c r="I31" s="133" t="s">
        <v>11</v>
      </c>
    </row>
    <row r="32" spans="1:9" ht="26.1" customHeight="1" x14ac:dyDescent="0.25">
      <c r="A32" s="162" t="s">
        <v>490</v>
      </c>
      <c r="B32" s="132" t="s">
        <v>897</v>
      </c>
      <c r="C32" s="132" t="s">
        <v>898</v>
      </c>
      <c r="D32" s="162" t="s">
        <v>689</v>
      </c>
      <c r="E32" s="149">
        <f>Liepa!E5+Rugpjūtis!E15</f>
        <v>211777.12</v>
      </c>
      <c r="F32" s="150">
        <f>Liepa!F5+Rugpjūtis!F15</f>
        <v>29856</v>
      </c>
      <c r="G32" s="150">
        <v>13</v>
      </c>
      <c r="H32" s="158">
        <v>45114</v>
      </c>
      <c r="I32" s="133" t="s">
        <v>46</v>
      </c>
    </row>
    <row r="33" spans="1:9" ht="26.1" customHeight="1" x14ac:dyDescent="0.25">
      <c r="A33" s="162" t="s">
        <v>491</v>
      </c>
      <c r="B33" s="132" t="s">
        <v>762</v>
      </c>
      <c r="C33" s="132" t="s">
        <v>762</v>
      </c>
      <c r="D33" s="162" t="s">
        <v>763</v>
      </c>
      <c r="E33" s="149">
        <f>Birželis!E64+Liepa!E8+Rugpjūtis!E9+Rugsėjis!E30+Spalis!E49+Lapkritis!E67</f>
        <v>206511.96000000002</v>
      </c>
      <c r="F33" s="150">
        <f>Birželis!F64+Liepa!F8+Rugpjūtis!F9+Rugsėjis!F30+Spalis!F49+Lapkritis!F67</f>
        <v>41948</v>
      </c>
      <c r="G33" s="148">
        <v>17</v>
      </c>
      <c r="H33" s="158">
        <v>45121</v>
      </c>
      <c r="I33" s="133" t="s">
        <v>26</v>
      </c>
    </row>
    <row r="34" spans="1:9" ht="26.1" customHeight="1" x14ac:dyDescent="0.25">
      <c r="A34" s="162" t="s">
        <v>492</v>
      </c>
      <c r="B34" s="132" t="s">
        <v>1031</v>
      </c>
      <c r="C34" s="132" t="s">
        <v>1031</v>
      </c>
      <c r="D34" s="162" t="s">
        <v>1032</v>
      </c>
      <c r="E34" s="149">
        <f>Rugsėjis!E6+Spalis!E9+Lapkritis!E21+Gruodis!E36</f>
        <v>205284.34</v>
      </c>
      <c r="F34" s="150">
        <f>Rugsėjis!F6+Spalis!F9+Lapkritis!F21+Gruodis!F36</f>
        <v>31716</v>
      </c>
      <c r="G34" s="150">
        <v>28</v>
      </c>
      <c r="H34" s="158">
        <v>45191</v>
      </c>
      <c r="I34" s="133" t="s">
        <v>38</v>
      </c>
    </row>
    <row r="35" spans="1:9" ht="26.1" customHeight="1" x14ac:dyDescent="0.25">
      <c r="A35" s="162" t="s">
        <v>493</v>
      </c>
      <c r="B35" s="132" t="s">
        <v>1174</v>
      </c>
      <c r="C35" s="132" t="s">
        <v>1174</v>
      </c>
      <c r="D35" s="162" t="s">
        <v>13</v>
      </c>
      <c r="E35" s="149">
        <f>Lapkritis!E5+Gruodis!E23</f>
        <v>201237</v>
      </c>
      <c r="F35" s="150">
        <f>Lapkritis!F5+Gruodis!F23</f>
        <v>30078</v>
      </c>
      <c r="G35" s="148">
        <v>10</v>
      </c>
      <c r="H35" s="158">
        <v>45233</v>
      </c>
      <c r="I35" s="133" t="s">
        <v>1175</v>
      </c>
    </row>
    <row r="36" spans="1:9" ht="26.1" customHeight="1" x14ac:dyDescent="0.25">
      <c r="A36" s="162" t="s">
        <v>494</v>
      </c>
      <c r="B36" s="132" t="s">
        <v>877</v>
      </c>
      <c r="C36" s="132" t="s">
        <v>878</v>
      </c>
      <c r="D36" s="162" t="s">
        <v>10</v>
      </c>
      <c r="E36" s="149">
        <f>Liepa!E7+Rugpjūtis!E10+Rugsėjis!E38</f>
        <v>196168.97000000003</v>
      </c>
      <c r="F36" s="150">
        <f>Liepa!F7+Rugpjūtis!F10+Rugsėjis!F38</f>
        <v>28657</v>
      </c>
      <c r="G36" s="150">
        <v>17</v>
      </c>
      <c r="H36" s="158">
        <v>45121</v>
      </c>
      <c r="I36" s="133" t="s">
        <v>737</v>
      </c>
    </row>
    <row r="37" spans="1:9" ht="26.1" customHeight="1" x14ac:dyDescent="0.25">
      <c r="A37" s="162" t="s">
        <v>495</v>
      </c>
      <c r="B37" s="154" t="s">
        <v>931</v>
      </c>
      <c r="C37" s="132" t="s">
        <v>930</v>
      </c>
      <c r="D37" s="162" t="s">
        <v>932</v>
      </c>
      <c r="E37" s="149">
        <f>Rugpjūtis!E5+Rugsėjis!E23</f>
        <v>177418.62</v>
      </c>
      <c r="F37" s="150">
        <f>Rugpjūtis!F5+Rugsėjis!F23</f>
        <v>28583</v>
      </c>
      <c r="G37" s="150">
        <v>16</v>
      </c>
      <c r="H37" s="158">
        <v>45142</v>
      </c>
      <c r="I37" s="133" t="s">
        <v>24</v>
      </c>
    </row>
    <row r="38" spans="1:9" ht="26.1" customHeight="1" x14ac:dyDescent="0.25">
      <c r="A38" s="162" t="s">
        <v>496</v>
      </c>
      <c r="B38" s="132" t="s">
        <v>785</v>
      </c>
      <c r="C38" s="132" t="s">
        <v>786</v>
      </c>
      <c r="D38" s="162" t="s">
        <v>10</v>
      </c>
      <c r="E38" s="149">
        <f>Birželis!E5+Liepa!E13</f>
        <v>172019.87</v>
      </c>
      <c r="F38" s="150">
        <f>Birželis!F5+Liepa!F13</f>
        <v>26532</v>
      </c>
      <c r="G38" s="148">
        <v>24</v>
      </c>
      <c r="H38" s="158">
        <v>45086</v>
      </c>
      <c r="I38" s="133" t="s">
        <v>737</v>
      </c>
    </row>
    <row r="39" spans="1:9" ht="26.1" customHeight="1" x14ac:dyDescent="0.25">
      <c r="A39" s="162" t="s">
        <v>497</v>
      </c>
      <c r="B39" s="132" t="s">
        <v>1023</v>
      </c>
      <c r="C39" s="132" t="s">
        <v>1024</v>
      </c>
      <c r="D39" s="162" t="s">
        <v>63</v>
      </c>
      <c r="E39" s="149">
        <f>Rugsėjis!E4+Spalis!E12+Lapkritis!E49</f>
        <v>153616.33000000002</v>
      </c>
      <c r="F39" s="150">
        <f>Rugsėjis!F4+Spalis!F12+Lapkritis!F49</f>
        <v>29676</v>
      </c>
      <c r="G39" s="150">
        <v>18</v>
      </c>
      <c r="H39" s="158">
        <v>45184</v>
      </c>
      <c r="I39" s="133" t="s">
        <v>26</v>
      </c>
    </row>
    <row r="40" spans="1:9" ht="26.1" customHeight="1" x14ac:dyDescent="0.25">
      <c r="A40" s="162" t="s">
        <v>498</v>
      </c>
      <c r="B40" s="132" t="s">
        <v>27</v>
      </c>
      <c r="C40" s="132" t="s">
        <v>28</v>
      </c>
      <c r="D40" s="162" t="s">
        <v>10</v>
      </c>
      <c r="E40" s="149">
        <f>Vasaris!E8+Kovas!E29</f>
        <v>146640.38</v>
      </c>
      <c r="F40" s="150">
        <f>Vasaris!F8+Kovas!F29</f>
        <v>19191</v>
      </c>
      <c r="G40" s="148">
        <v>14</v>
      </c>
      <c r="H40" s="158">
        <v>44967</v>
      </c>
      <c r="I40" s="133" t="s">
        <v>24</v>
      </c>
    </row>
    <row r="41" spans="1:9" ht="26.1" customHeight="1" x14ac:dyDescent="0.25">
      <c r="A41" s="162" t="s">
        <v>499</v>
      </c>
      <c r="B41" s="132" t="s">
        <v>29</v>
      </c>
      <c r="C41" s="132" t="s">
        <v>30</v>
      </c>
      <c r="D41" s="162" t="s">
        <v>31</v>
      </c>
      <c r="E41" s="149">
        <f>Sausis!E6+Vasaris!E20+Kovas!E33+Balandis!E72+Birželis!E31+Liepa!E35+Rugpjūtis!E35+Gruodis!E84</f>
        <v>140740.51999999999</v>
      </c>
      <c r="F41" s="150">
        <f>Sausis!F6+Vasaris!F20+Kovas!F33+Balandis!F72+Birželis!F31+Liepa!F35+Rugpjūtis!F35+Gruodis!F84</f>
        <v>29631</v>
      </c>
      <c r="G41" s="148">
        <v>25</v>
      </c>
      <c r="H41" s="158">
        <v>44925</v>
      </c>
      <c r="I41" s="133" t="s">
        <v>32</v>
      </c>
    </row>
    <row r="42" spans="1:9" ht="26.1" customHeight="1" x14ac:dyDescent="0.25">
      <c r="A42" s="162" t="s">
        <v>500</v>
      </c>
      <c r="B42" s="132" t="s">
        <v>33</v>
      </c>
      <c r="C42" s="132" t="s">
        <v>34</v>
      </c>
      <c r="D42" s="162" t="s">
        <v>10</v>
      </c>
      <c r="E42" s="149">
        <f>Vasaris!E10+Kovas!E20</f>
        <v>138551.31</v>
      </c>
      <c r="F42" s="150">
        <f>Vasaris!F10+Kovas!F20</f>
        <v>18918</v>
      </c>
      <c r="G42" s="148">
        <v>25</v>
      </c>
      <c r="H42" s="158">
        <v>44974</v>
      </c>
      <c r="I42" s="133" t="s">
        <v>11</v>
      </c>
    </row>
    <row r="43" spans="1:9" ht="26.1" customHeight="1" x14ac:dyDescent="0.25">
      <c r="A43" s="162" t="s">
        <v>501</v>
      </c>
      <c r="B43" s="132" t="s">
        <v>382</v>
      </c>
      <c r="C43" s="132" t="s">
        <v>383</v>
      </c>
      <c r="D43" s="162" t="s">
        <v>10</v>
      </c>
      <c r="E43" s="149">
        <f>Balandis!E6+Gegužė!E15+Birželis!E77</f>
        <v>136718.25</v>
      </c>
      <c r="F43" s="150">
        <f>Balandis!F6+Gegužė!F15+Birželis!F77</f>
        <v>19740</v>
      </c>
      <c r="G43" s="150">
        <v>14</v>
      </c>
      <c r="H43" s="158">
        <v>45023</v>
      </c>
      <c r="I43" s="133" t="s">
        <v>46</v>
      </c>
    </row>
    <row r="44" spans="1:9" ht="26.1" customHeight="1" x14ac:dyDescent="0.25">
      <c r="A44" s="162" t="s">
        <v>502</v>
      </c>
      <c r="B44" s="132" t="s">
        <v>1025</v>
      </c>
      <c r="C44" s="132" t="s">
        <v>1026</v>
      </c>
      <c r="D44" s="162" t="s">
        <v>1027</v>
      </c>
      <c r="E44" s="149">
        <f>Rugsėjis!E18+Spalis!E11+Lapkritis!E34</f>
        <v>132325.18</v>
      </c>
      <c r="F44" s="150">
        <f>Rugsėjis!F18+Spalis!F11+Lapkritis!F34</f>
        <v>19342</v>
      </c>
      <c r="G44" s="150">
        <v>14</v>
      </c>
      <c r="H44" s="158">
        <v>45198</v>
      </c>
      <c r="I44" s="133" t="s">
        <v>26</v>
      </c>
    </row>
    <row r="45" spans="1:9" ht="26.1" customHeight="1" x14ac:dyDescent="0.25">
      <c r="A45" s="162" t="s">
        <v>503</v>
      </c>
      <c r="B45" s="132" t="s">
        <v>1091</v>
      </c>
      <c r="C45" s="132" t="s">
        <v>1092</v>
      </c>
      <c r="D45" s="162" t="s">
        <v>10</v>
      </c>
      <c r="E45" s="149">
        <f>Spalis!E8+Lapkritis!E18</f>
        <v>131393.69</v>
      </c>
      <c r="F45" s="150">
        <f>Spalis!F8+Lapkritis!F18</f>
        <v>19394</v>
      </c>
      <c r="G45" s="148">
        <v>17</v>
      </c>
      <c r="H45" s="158">
        <v>45205</v>
      </c>
      <c r="I45" s="133" t="s">
        <v>11</v>
      </c>
    </row>
    <row r="46" spans="1:9" ht="25.5" customHeight="1" x14ac:dyDescent="0.25">
      <c r="A46" s="162" t="s">
        <v>504</v>
      </c>
      <c r="B46" s="132" t="s">
        <v>1089</v>
      </c>
      <c r="C46" s="132" t="s">
        <v>1090</v>
      </c>
      <c r="D46" s="162" t="s">
        <v>10</v>
      </c>
      <c r="E46" s="149">
        <f>Spalis!E7+Lapkritis!E24+Gruodis!E57</f>
        <v>130466.86000000002</v>
      </c>
      <c r="F46" s="150">
        <f>Spalis!F7+Lapkritis!F24+Gruodis!F57</f>
        <v>19202</v>
      </c>
      <c r="G46" s="148">
        <v>14</v>
      </c>
      <c r="H46" s="158">
        <v>45205</v>
      </c>
      <c r="I46" s="133" t="s">
        <v>18</v>
      </c>
    </row>
    <row r="47" spans="1:9" ht="26.1" customHeight="1" x14ac:dyDescent="0.25">
      <c r="A47" s="162" t="s">
        <v>505</v>
      </c>
      <c r="B47" s="132" t="s">
        <v>90</v>
      </c>
      <c r="C47" s="132" t="s">
        <v>91</v>
      </c>
      <c r="D47" s="162" t="s">
        <v>10</v>
      </c>
      <c r="E47" s="149">
        <f>Vasaris!E24+Kovas!E7+Balandis!E18+Gegužė!E36+Birželis!E71+Rugsėjis!E57</f>
        <v>130344.48000000001</v>
      </c>
      <c r="F47" s="150">
        <f>Vasaris!F24+Kovas!F7+Balandis!F18+Gegužė!F36+Birželis!F71+Rugsėjis!F57</f>
        <v>20467</v>
      </c>
      <c r="G47" s="148">
        <v>14</v>
      </c>
      <c r="H47" s="158">
        <v>44981</v>
      </c>
      <c r="I47" s="133" t="s">
        <v>35</v>
      </c>
    </row>
    <row r="48" spans="1:9" ht="26.1" customHeight="1" x14ac:dyDescent="0.25">
      <c r="A48" s="162" t="s">
        <v>506</v>
      </c>
      <c r="B48" s="132" t="s">
        <v>36</v>
      </c>
      <c r="C48" s="132" t="s">
        <v>37</v>
      </c>
      <c r="D48" s="162" t="s">
        <v>10</v>
      </c>
      <c r="E48" s="149">
        <f>Vasaris!E11+Kovas!E21+Balandis!E83+Gegužė!E69+Rugsėjis!E61+Spalis!E70+Gruodis!E71</f>
        <v>129233.76</v>
      </c>
      <c r="F48" s="150">
        <f>Vasaris!F11+Kovas!F21+Balandis!F83+Gegužė!F69+Rugsėjis!F61+Spalis!F70+Gruodis!F71</f>
        <v>19580</v>
      </c>
      <c r="G48" s="148">
        <v>22</v>
      </c>
      <c r="H48" s="158">
        <v>44967</v>
      </c>
      <c r="I48" s="133" t="s">
        <v>38</v>
      </c>
    </row>
    <row r="49" spans="1:9" ht="26.1" customHeight="1" x14ac:dyDescent="0.25">
      <c r="A49" s="162" t="s">
        <v>507</v>
      </c>
      <c r="B49" s="132" t="s">
        <v>1286</v>
      </c>
      <c r="C49" s="132" t="s">
        <v>1287</v>
      </c>
      <c r="D49" s="162" t="s">
        <v>10</v>
      </c>
      <c r="E49" s="149">
        <f>Gruodis!E8</f>
        <v>128488.92</v>
      </c>
      <c r="F49" s="150">
        <f>Gruodis!F8</f>
        <v>17968</v>
      </c>
      <c r="G49" s="150">
        <v>16</v>
      </c>
      <c r="H49" s="158">
        <v>45282</v>
      </c>
      <c r="I49" s="133" t="s">
        <v>24</v>
      </c>
    </row>
    <row r="50" spans="1:9" ht="26.1" customHeight="1" x14ac:dyDescent="0.25">
      <c r="A50" s="162" t="s">
        <v>508</v>
      </c>
      <c r="B50" s="154" t="s">
        <v>948</v>
      </c>
      <c r="C50" s="132" t="s">
        <v>949</v>
      </c>
      <c r="D50" s="162" t="s">
        <v>87</v>
      </c>
      <c r="E50" s="149">
        <f>Rugpjūtis!E11+Rugsėjis!E8+Spalis!E25+Lapkritis!E59+Gruodis!E78</f>
        <v>124988.43000000002</v>
      </c>
      <c r="F50" s="150">
        <f>Rugpjūtis!F11+Rugsėjis!F8+Spalis!F25+Lapkritis!F59+Gruodis!F78</f>
        <v>25144</v>
      </c>
      <c r="G50" s="148">
        <v>18</v>
      </c>
      <c r="H50" s="158">
        <v>45163</v>
      </c>
      <c r="I50" s="133" t="s">
        <v>32</v>
      </c>
    </row>
    <row r="51" spans="1:9" ht="26.1" customHeight="1" x14ac:dyDescent="0.25">
      <c r="A51" s="162" t="s">
        <v>509</v>
      </c>
      <c r="B51" s="215" t="s">
        <v>745</v>
      </c>
      <c r="C51" s="215" t="s">
        <v>746</v>
      </c>
      <c r="D51" s="162" t="s">
        <v>10</v>
      </c>
      <c r="E51" s="149">
        <f>Birželis!E9+Liepa!E11</f>
        <v>120814</v>
      </c>
      <c r="F51" s="150">
        <f>Birželis!F9+Liepa!F11</f>
        <v>17464</v>
      </c>
      <c r="G51" s="148">
        <v>15</v>
      </c>
      <c r="H51" s="158">
        <v>45100</v>
      </c>
      <c r="I51" s="133" t="s">
        <v>46</v>
      </c>
    </row>
    <row r="52" spans="1:9" ht="26.1" customHeight="1" x14ac:dyDescent="0.25">
      <c r="A52" s="162" t="s">
        <v>510</v>
      </c>
      <c r="B52" s="132" t="s">
        <v>311</v>
      </c>
      <c r="C52" s="132" t="s">
        <v>353</v>
      </c>
      <c r="D52" s="162" t="s">
        <v>10</v>
      </c>
      <c r="E52" s="149">
        <f>Kovas!E6+Balandis!E26</f>
        <v>119881.64</v>
      </c>
      <c r="F52" s="150">
        <f>Kovas!F6+Balandis!F26</f>
        <v>16876</v>
      </c>
      <c r="G52" s="150">
        <v>18</v>
      </c>
      <c r="H52" s="158">
        <v>44995</v>
      </c>
      <c r="I52" s="133" t="s">
        <v>736</v>
      </c>
    </row>
    <row r="53" spans="1:9" ht="26.1" customHeight="1" x14ac:dyDescent="0.25">
      <c r="A53" s="162" t="s">
        <v>511</v>
      </c>
      <c r="B53" s="132" t="s">
        <v>791</v>
      </c>
      <c r="C53" s="132" t="s">
        <v>792</v>
      </c>
      <c r="D53" s="162" t="s">
        <v>10</v>
      </c>
      <c r="E53" s="149">
        <f>Birželis!E15+Liepa!E9+Rugpjūtis!E37</f>
        <v>114182.14</v>
      </c>
      <c r="F53" s="150">
        <f>Birželis!F15+Liepa!F9+Rugpjūtis!F37</f>
        <v>16885</v>
      </c>
      <c r="G53" s="148">
        <v>16</v>
      </c>
      <c r="H53" s="158">
        <v>45107</v>
      </c>
      <c r="I53" s="133" t="s">
        <v>11</v>
      </c>
    </row>
    <row r="54" spans="1:9" ht="26.1" customHeight="1" x14ac:dyDescent="0.25">
      <c r="A54" s="162" t="s">
        <v>512</v>
      </c>
      <c r="B54" s="132" t="s">
        <v>41</v>
      </c>
      <c r="C54" s="132" t="s">
        <v>42</v>
      </c>
      <c r="D54" s="162" t="s">
        <v>43</v>
      </c>
      <c r="E54" s="149">
        <f>Sausis!E15+Vasaris!E12+Kovas!E26+Rugsėjis!E59+Lapkritis!E66+Gruodis!E69</f>
        <v>103502.55</v>
      </c>
      <c r="F54" s="150">
        <f>Sausis!F15+Vasaris!F12+Kovas!F26+Rugsėjis!F59+Lapkritis!F66+Gruodis!F69</f>
        <v>15486</v>
      </c>
      <c r="G54" s="148">
        <v>17</v>
      </c>
      <c r="H54" s="158">
        <v>44953</v>
      </c>
      <c r="I54" s="133" t="s">
        <v>26</v>
      </c>
    </row>
    <row r="55" spans="1:9" ht="26.1" customHeight="1" x14ac:dyDescent="0.25">
      <c r="A55" s="162" t="s">
        <v>513</v>
      </c>
      <c r="B55" s="215" t="s">
        <v>39</v>
      </c>
      <c r="C55" s="132" t="s">
        <v>40</v>
      </c>
      <c r="D55" s="162" t="s">
        <v>10</v>
      </c>
      <c r="E55" s="149">
        <f>Sausis!E11+Vasaris!E14+Kovas!E37</f>
        <v>99529.040000000008</v>
      </c>
      <c r="F55" s="150">
        <f>Sausis!F11+Vasaris!F14+Kovas!F37</f>
        <v>15010</v>
      </c>
      <c r="G55" s="148">
        <v>19</v>
      </c>
      <c r="H55" s="158">
        <v>44946</v>
      </c>
      <c r="I55" s="133" t="s">
        <v>736</v>
      </c>
    </row>
    <row r="56" spans="1:9" ht="26.1" customHeight="1" x14ac:dyDescent="0.25">
      <c r="A56" s="162" t="s">
        <v>514</v>
      </c>
      <c r="B56" s="215" t="s">
        <v>795</v>
      </c>
      <c r="C56" s="215" t="s">
        <v>796</v>
      </c>
      <c r="D56" s="162" t="s">
        <v>10</v>
      </c>
      <c r="E56" s="149">
        <f>Birželis!E22+Liepa!E10+Rugpjūtis!E25</f>
        <v>95159.039999999994</v>
      </c>
      <c r="F56" s="150">
        <f>Birželis!F22+Liepa!F10+Rugpjūtis!F25</f>
        <v>20407</v>
      </c>
      <c r="G56" s="148">
        <v>19</v>
      </c>
      <c r="H56" s="158">
        <v>45107</v>
      </c>
      <c r="I56" s="133" t="s">
        <v>18</v>
      </c>
    </row>
    <row r="57" spans="1:9" ht="26.1" customHeight="1" x14ac:dyDescent="0.25">
      <c r="A57" s="162" t="s">
        <v>515</v>
      </c>
      <c r="B57" s="132" t="s">
        <v>681</v>
      </c>
      <c r="C57" s="132" t="s">
        <v>682</v>
      </c>
      <c r="D57" s="162" t="s">
        <v>10</v>
      </c>
      <c r="E57" s="149">
        <f>Gegužė!E12+Birželis!E8+Liepa!E22+Rugsėjis!E52</f>
        <v>93122.97</v>
      </c>
      <c r="F57" s="150">
        <f>Gegužė!F12+Birželis!F8+Liepa!F22+Rugsėjis!F52</f>
        <v>17744</v>
      </c>
      <c r="G57" s="150">
        <v>16</v>
      </c>
      <c r="H57" s="158">
        <v>45072</v>
      </c>
      <c r="I57" s="133" t="s">
        <v>11</v>
      </c>
    </row>
    <row r="58" spans="1:9" ht="26.1" customHeight="1" x14ac:dyDescent="0.25">
      <c r="A58" s="162" t="s">
        <v>516</v>
      </c>
      <c r="B58" s="132" t="s">
        <v>1166</v>
      </c>
      <c r="C58" s="132" t="s">
        <v>1165</v>
      </c>
      <c r="D58" s="162" t="s">
        <v>10</v>
      </c>
      <c r="E58" s="149">
        <f>Lapkritis!E9+Gruodis!E56</f>
        <v>92628.680000000008</v>
      </c>
      <c r="F58" s="150">
        <f>Lapkritis!F9+Gruodis!F56</f>
        <v>12404</v>
      </c>
      <c r="G58" s="148">
        <v>23</v>
      </c>
      <c r="H58" s="158">
        <v>45240</v>
      </c>
      <c r="I58" s="133" t="s">
        <v>11</v>
      </c>
    </row>
    <row r="59" spans="1:9" ht="26.1" customHeight="1" x14ac:dyDescent="0.25">
      <c r="A59" s="162" t="s">
        <v>517</v>
      </c>
      <c r="B59" s="132" t="s">
        <v>1037</v>
      </c>
      <c r="C59" s="132" t="s">
        <v>1037</v>
      </c>
      <c r="D59" s="162" t="s">
        <v>10</v>
      </c>
      <c r="E59" s="149">
        <f>Rugsėjis!E7+Spalis!E37</f>
        <v>84938</v>
      </c>
      <c r="F59" s="150">
        <f>Rugsėjis!F7+Spalis!F37</f>
        <v>12507</v>
      </c>
      <c r="G59" s="150">
        <v>14</v>
      </c>
      <c r="H59" s="158">
        <v>45184</v>
      </c>
      <c r="I59" s="133" t="s">
        <v>55</v>
      </c>
    </row>
    <row r="60" spans="1:9" ht="26.1" customHeight="1" x14ac:dyDescent="0.25">
      <c r="A60" s="162" t="s">
        <v>518</v>
      </c>
      <c r="B60" s="132" t="s">
        <v>302</v>
      </c>
      <c r="C60" s="132" t="s">
        <v>303</v>
      </c>
      <c r="D60" s="162" t="s">
        <v>10</v>
      </c>
      <c r="E60" s="149">
        <f>Kovas!E8+Balandis!E48</f>
        <v>84847.89</v>
      </c>
      <c r="F60" s="150">
        <f>Kovas!F8+Balandis!F48</f>
        <v>12395</v>
      </c>
      <c r="G60" s="150">
        <v>14</v>
      </c>
      <c r="H60" s="158">
        <v>44988</v>
      </c>
      <c r="I60" s="133" t="s">
        <v>24</v>
      </c>
    </row>
    <row r="61" spans="1:9" ht="26.1" customHeight="1" x14ac:dyDescent="0.25">
      <c r="A61" s="162" t="s">
        <v>519</v>
      </c>
      <c r="B61" s="215" t="s">
        <v>44</v>
      </c>
      <c r="C61" s="215" t="s">
        <v>45</v>
      </c>
      <c r="D61" s="162" t="s">
        <v>10</v>
      </c>
      <c r="E61" s="149">
        <f>Sausis!E7+Vasaris!E37+Kovas!E46</f>
        <v>84386.08</v>
      </c>
      <c r="F61" s="150">
        <f>Sausis!F7+Vasaris!F37+Kovas!F46</f>
        <v>13367</v>
      </c>
      <c r="G61" s="148">
        <v>16</v>
      </c>
      <c r="H61" s="158">
        <v>44916</v>
      </c>
      <c r="I61" s="133" t="s">
        <v>46</v>
      </c>
    </row>
    <row r="62" spans="1:9" ht="26.1" customHeight="1" x14ac:dyDescent="0.25">
      <c r="A62" s="162" t="s">
        <v>520</v>
      </c>
      <c r="B62" s="132" t="s">
        <v>1178</v>
      </c>
      <c r="C62" s="132" t="s">
        <v>1178</v>
      </c>
      <c r="D62" s="162" t="s">
        <v>13</v>
      </c>
      <c r="E62" s="149">
        <f>Lapkritis!E12+Gruodis!E18</f>
        <v>82742</v>
      </c>
      <c r="F62" s="150">
        <f>Lapkritis!F12+Gruodis!F18</f>
        <v>12560</v>
      </c>
      <c r="G62" s="148">
        <v>10</v>
      </c>
      <c r="H62" s="158">
        <v>45254</v>
      </c>
      <c r="I62" s="133" t="s">
        <v>1179</v>
      </c>
    </row>
    <row r="63" spans="1:9" ht="26.1" customHeight="1" x14ac:dyDescent="0.25">
      <c r="A63" s="162" t="s">
        <v>521</v>
      </c>
      <c r="B63" s="215" t="s">
        <v>47</v>
      </c>
      <c r="C63" s="215" t="s">
        <v>48</v>
      </c>
      <c r="D63" s="162" t="s">
        <v>10</v>
      </c>
      <c r="E63" s="149">
        <f>Sausis!E8+Vasaris!E34+Kovas!E67+Balandis!E85</f>
        <v>80545.62000000001</v>
      </c>
      <c r="F63" s="150">
        <f>Sausis!F8+Vasaris!F34+Kovas!F67+Balandis!F85</f>
        <v>12667</v>
      </c>
      <c r="G63" s="148">
        <v>16</v>
      </c>
      <c r="H63" s="158">
        <v>44932</v>
      </c>
      <c r="I63" s="295" t="s">
        <v>46</v>
      </c>
    </row>
    <row r="64" spans="1:9" ht="26.1" customHeight="1" x14ac:dyDescent="0.25">
      <c r="A64" s="162" t="s">
        <v>522</v>
      </c>
      <c r="B64" s="132" t="s">
        <v>787</v>
      </c>
      <c r="C64" s="132" t="s">
        <v>788</v>
      </c>
      <c r="D64" s="162" t="s">
        <v>315</v>
      </c>
      <c r="E64" s="149">
        <f>Birželis!E7+Liepa!E19+Rugpjūtis!E44+Rugsėjis!E68</f>
        <v>78705.789999999994</v>
      </c>
      <c r="F64" s="150">
        <f>Birželis!F7+Liepa!F19+Rugpjūtis!F44+Rugsėjis!F68</f>
        <v>12669</v>
      </c>
      <c r="G64" s="148">
        <v>15</v>
      </c>
      <c r="H64" s="158">
        <v>45079</v>
      </c>
      <c r="I64" s="133" t="s">
        <v>11</v>
      </c>
    </row>
    <row r="65" spans="1:9" ht="26.1" customHeight="1" x14ac:dyDescent="0.25">
      <c r="A65" s="162" t="s">
        <v>523</v>
      </c>
      <c r="B65" s="132" t="s">
        <v>958</v>
      </c>
      <c r="C65" s="132" t="s">
        <v>959</v>
      </c>
      <c r="D65" s="162" t="s">
        <v>10</v>
      </c>
      <c r="E65" s="149">
        <f>Rugpjūtis!E8+Rugsėjis!E28</f>
        <v>76883.77</v>
      </c>
      <c r="F65" s="150">
        <f>Rugpjūtis!F8+Rugsėjis!F28</f>
        <v>15191</v>
      </c>
      <c r="G65" s="148">
        <v>19</v>
      </c>
      <c r="H65" s="158">
        <v>45142</v>
      </c>
      <c r="I65" s="133" t="s">
        <v>737</v>
      </c>
    </row>
    <row r="66" spans="1:9" ht="26.1" customHeight="1" x14ac:dyDescent="0.25">
      <c r="A66" s="162" t="s">
        <v>524</v>
      </c>
      <c r="B66" s="132" t="s">
        <v>1008</v>
      </c>
      <c r="C66" s="132" t="s">
        <v>1009</v>
      </c>
      <c r="D66" s="162" t="s">
        <v>10</v>
      </c>
      <c r="E66" s="149">
        <f>Rugsėjis!E13+Spalis!E21+Lapkritis!E42</f>
        <v>75765.48000000001</v>
      </c>
      <c r="F66" s="150">
        <f>Rugsėjis!F13+Spalis!F21+Lapkritis!F42</f>
        <v>11511</v>
      </c>
      <c r="G66" s="150">
        <v>20</v>
      </c>
      <c r="H66" s="158">
        <v>45184</v>
      </c>
      <c r="I66" s="133" t="s">
        <v>11</v>
      </c>
    </row>
    <row r="67" spans="1:9" ht="26.1" customHeight="1" x14ac:dyDescent="0.25">
      <c r="A67" s="162" t="s">
        <v>525</v>
      </c>
      <c r="B67" s="132" t="s">
        <v>385</v>
      </c>
      <c r="C67" s="132" t="s">
        <v>386</v>
      </c>
      <c r="D67" s="162" t="s">
        <v>387</v>
      </c>
      <c r="E67" s="149">
        <f>Balandis!E8+Gegužė!E8+Birželis!E60</f>
        <v>74288.55</v>
      </c>
      <c r="F67" s="150">
        <f>Balandis!F8+Gegužė!F8+Birželis!F60</f>
        <v>10671</v>
      </c>
      <c r="G67" s="150">
        <v>14</v>
      </c>
      <c r="H67" s="158">
        <v>45037</v>
      </c>
      <c r="I67" s="133" t="s">
        <v>388</v>
      </c>
    </row>
    <row r="68" spans="1:9" ht="26.1" customHeight="1" x14ac:dyDescent="0.25">
      <c r="A68" s="162" t="s">
        <v>526</v>
      </c>
      <c r="B68" s="132" t="s">
        <v>72</v>
      </c>
      <c r="C68" s="132" t="s">
        <v>73</v>
      </c>
      <c r="D68" s="162" t="s">
        <v>23</v>
      </c>
      <c r="E68" s="149">
        <f>Vasaris!E17+Kovas!E13+Balandis!E38+Birželis!E42+Liepa!E39+Rugpjūtis!E41+Spalis!E71</f>
        <v>74223.97</v>
      </c>
      <c r="F68" s="150">
        <f>Vasaris!F17+Kovas!F13+Balandis!F38+Birželis!F42+Liepa!F39+Rugpjūtis!F41+Spalis!F71</f>
        <v>15814</v>
      </c>
      <c r="G68" s="148">
        <v>20</v>
      </c>
      <c r="H68" s="158">
        <v>44981</v>
      </c>
      <c r="I68" s="133" t="s">
        <v>32</v>
      </c>
    </row>
    <row r="69" spans="1:9" ht="26.1" customHeight="1" x14ac:dyDescent="0.25">
      <c r="A69" s="162" t="s">
        <v>527</v>
      </c>
      <c r="B69" s="215" t="s">
        <v>49</v>
      </c>
      <c r="C69" s="215" t="s">
        <v>50</v>
      </c>
      <c r="D69" s="162" t="s">
        <v>10</v>
      </c>
      <c r="E69" s="149">
        <f>Sausis!E9+Vasaris!E54</f>
        <v>73652.03</v>
      </c>
      <c r="F69" s="150">
        <f>Sausis!F9+Vasaris!F54</f>
        <v>11634</v>
      </c>
      <c r="G69" s="148">
        <v>14</v>
      </c>
      <c r="H69" s="158">
        <v>44939</v>
      </c>
      <c r="I69" s="133" t="s">
        <v>26</v>
      </c>
    </row>
    <row r="70" spans="1:9" ht="26.1" customHeight="1" x14ac:dyDescent="0.25">
      <c r="A70" s="162" t="s">
        <v>528</v>
      </c>
      <c r="B70" s="132" t="s">
        <v>946</v>
      </c>
      <c r="C70" s="132" t="s">
        <v>947</v>
      </c>
      <c r="D70" s="162" t="s">
        <v>10</v>
      </c>
      <c r="E70" s="149">
        <f>Rugpjūtis!E28+Rugsėjis!E9+Spalis!E42</f>
        <v>72413.48</v>
      </c>
      <c r="F70" s="150">
        <f>Rugpjūtis!F28+Rugsėjis!F9+Spalis!F42</f>
        <v>10399</v>
      </c>
      <c r="G70" s="150">
        <v>15</v>
      </c>
      <c r="H70" s="158">
        <v>45170</v>
      </c>
      <c r="I70" s="133" t="s">
        <v>46</v>
      </c>
    </row>
    <row r="71" spans="1:9" ht="26.1" customHeight="1" x14ac:dyDescent="0.25">
      <c r="A71" s="162" t="s">
        <v>529</v>
      </c>
      <c r="B71" s="215" t="s">
        <v>51</v>
      </c>
      <c r="C71" s="215" t="s">
        <v>51</v>
      </c>
      <c r="D71" s="162" t="s">
        <v>10</v>
      </c>
      <c r="E71" s="149">
        <f>Sausis!E10+Vasaris!E72</f>
        <v>70291.849999999991</v>
      </c>
      <c r="F71" s="150">
        <f>Sausis!F10+Vasaris!F72</f>
        <v>11174</v>
      </c>
      <c r="G71" s="148">
        <v>13</v>
      </c>
      <c r="H71" s="158">
        <v>44939</v>
      </c>
      <c r="I71" s="133" t="s">
        <v>18</v>
      </c>
    </row>
    <row r="72" spans="1:9" ht="26.1" customHeight="1" x14ac:dyDescent="0.25">
      <c r="A72" s="162" t="s">
        <v>530</v>
      </c>
      <c r="B72" s="132" t="s">
        <v>1190</v>
      </c>
      <c r="C72" s="132" t="s">
        <v>1072</v>
      </c>
      <c r="D72" s="162" t="s">
        <v>455</v>
      </c>
      <c r="E72" s="149">
        <f>Rugsėjis!E22+Spalis!E13+Lapkritis!E36+Gruodis!E67</f>
        <v>68748.63</v>
      </c>
      <c r="F72" s="150">
        <f>Rugsėjis!F22+Spalis!F13+Lapkritis!F36+Gruodis!F67</f>
        <v>12949</v>
      </c>
      <c r="G72" s="150">
        <v>16</v>
      </c>
      <c r="H72" s="158">
        <v>45198</v>
      </c>
      <c r="I72" s="133" t="s">
        <v>26</v>
      </c>
    </row>
    <row r="73" spans="1:9" ht="26.1" customHeight="1" x14ac:dyDescent="0.25">
      <c r="A73" s="162" t="s">
        <v>531</v>
      </c>
      <c r="B73" s="215" t="s">
        <v>52</v>
      </c>
      <c r="C73" s="215" t="s">
        <v>53</v>
      </c>
      <c r="D73" s="162" t="s">
        <v>54</v>
      </c>
      <c r="E73" s="149">
        <f>Sausis!E12+Vasaris!E22+Kovas!E57</f>
        <v>68340</v>
      </c>
      <c r="F73" s="150">
        <f>Sausis!F12+Vasaris!F22+Kovas!F57</f>
        <v>14088</v>
      </c>
      <c r="G73" s="148">
        <v>17</v>
      </c>
      <c r="H73" s="158">
        <v>44939</v>
      </c>
      <c r="I73" s="133" t="s">
        <v>55</v>
      </c>
    </row>
    <row r="74" spans="1:9" ht="26.1" customHeight="1" x14ac:dyDescent="0.25">
      <c r="A74" s="162" t="s">
        <v>532</v>
      </c>
      <c r="B74" s="132" t="s">
        <v>314</v>
      </c>
      <c r="C74" s="132" t="s">
        <v>313</v>
      </c>
      <c r="D74" s="162" t="s">
        <v>315</v>
      </c>
      <c r="E74" s="149">
        <f>Kovas!E31+Balandis!E7+Gegužė!E28</f>
        <v>68203.48000000001</v>
      </c>
      <c r="F74" s="150">
        <f>Kovas!F31+Balandis!F7+Gegužė!F28</f>
        <v>10276</v>
      </c>
      <c r="G74" s="150">
        <v>14</v>
      </c>
      <c r="H74" s="158">
        <v>45016</v>
      </c>
      <c r="I74" s="133" t="s">
        <v>736</v>
      </c>
    </row>
    <row r="75" spans="1:9" ht="26.1" customHeight="1" x14ac:dyDescent="0.25">
      <c r="A75" s="162" t="s">
        <v>533</v>
      </c>
      <c r="B75" s="132" t="s">
        <v>973</v>
      </c>
      <c r="C75" s="132" t="s">
        <v>972</v>
      </c>
      <c r="D75" s="162" t="s">
        <v>455</v>
      </c>
      <c r="E75" s="149">
        <f>Rugpjūtis!E12+Rugsėjis!E17</f>
        <v>68064</v>
      </c>
      <c r="F75" s="150">
        <f>Rugpjūtis!F12+Rugsėjis!F17</f>
        <v>10613</v>
      </c>
      <c r="G75" s="148">
        <v>14</v>
      </c>
      <c r="H75" s="158">
        <v>45163</v>
      </c>
      <c r="I75" s="133" t="s">
        <v>55</v>
      </c>
    </row>
    <row r="76" spans="1:9" ht="26.1" customHeight="1" x14ac:dyDescent="0.25">
      <c r="A76" s="162" t="s">
        <v>534</v>
      </c>
      <c r="B76" s="132" t="s">
        <v>304</v>
      </c>
      <c r="C76" s="132" t="s">
        <v>305</v>
      </c>
      <c r="D76" s="162" t="s">
        <v>63</v>
      </c>
      <c r="E76" s="149">
        <f>Kovas!E11+Balandis!E19+Spalis!E67</f>
        <v>64658.54</v>
      </c>
      <c r="F76" s="150">
        <f>Kovas!F11+Balandis!F19+Spalis!F67</f>
        <v>11773</v>
      </c>
      <c r="G76" s="150">
        <v>16</v>
      </c>
      <c r="H76" s="158">
        <v>45002</v>
      </c>
      <c r="I76" s="133" t="s">
        <v>26</v>
      </c>
    </row>
    <row r="77" spans="1:9" ht="26.1" customHeight="1" x14ac:dyDescent="0.25">
      <c r="A77" s="162" t="s">
        <v>535</v>
      </c>
      <c r="B77" s="132" t="s">
        <v>747</v>
      </c>
      <c r="C77" s="132" t="s">
        <v>748</v>
      </c>
      <c r="D77" s="162" t="s">
        <v>10</v>
      </c>
      <c r="E77" s="149">
        <f>Birželis!E11+Liepa!E23</f>
        <v>62178.95</v>
      </c>
      <c r="F77" s="150">
        <f>Birželis!F11+Liepa!F23</f>
        <v>9868</v>
      </c>
      <c r="G77" s="148">
        <v>15</v>
      </c>
      <c r="H77" s="158">
        <v>45093</v>
      </c>
      <c r="I77" s="133" t="s">
        <v>24</v>
      </c>
    </row>
    <row r="78" spans="1:9" ht="26.1" customHeight="1" x14ac:dyDescent="0.25">
      <c r="A78" s="162" t="s">
        <v>536</v>
      </c>
      <c r="B78" s="132" t="s">
        <v>56</v>
      </c>
      <c r="C78" s="132" t="s">
        <v>56</v>
      </c>
      <c r="D78" s="162" t="s">
        <v>13</v>
      </c>
      <c r="E78" s="149">
        <f>Sausis!E13+Vasaris!E28+Kovas!E98</f>
        <v>61011.55999999999</v>
      </c>
      <c r="F78" s="150">
        <f>Sausis!F13+Vasaris!F28+Kovas!F98</f>
        <v>9370</v>
      </c>
      <c r="G78" s="148">
        <v>23</v>
      </c>
      <c r="H78" s="158">
        <v>44946</v>
      </c>
      <c r="I78" s="242" t="s">
        <v>1364</v>
      </c>
    </row>
    <row r="79" spans="1:9" ht="26.1" customHeight="1" x14ac:dyDescent="0.25">
      <c r="A79" s="162" t="s">
        <v>537</v>
      </c>
      <c r="B79" s="132" t="s">
        <v>789</v>
      </c>
      <c r="C79" s="132" t="s">
        <v>790</v>
      </c>
      <c r="D79" s="162" t="s">
        <v>10</v>
      </c>
      <c r="E79" s="149">
        <f>Birželis!E13+Liepa!E16+Rugpjūtis!E33+Rugsėjis!E42+Gruodis!E80</f>
        <v>59174.180000000008</v>
      </c>
      <c r="F79" s="150">
        <f>Birželis!F13+Liepa!F16+Rugpjūtis!F33+Rugsėjis!F42+Gruodis!F80</f>
        <v>9605</v>
      </c>
      <c r="G79" s="148">
        <v>18</v>
      </c>
      <c r="H79" s="158">
        <v>45086</v>
      </c>
      <c r="I79" s="133" t="s">
        <v>18</v>
      </c>
    </row>
    <row r="80" spans="1:9" ht="26.1" customHeight="1" x14ac:dyDescent="0.25">
      <c r="A80" s="162" t="s">
        <v>538</v>
      </c>
      <c r="B80" s="132" t="s">
        <v>389</v>
      </c>
      <c r="C80" s="132" t="s">
        <v>389</v>
      </c>
      <c r="D80" s="162" t="s">
        <v>10</v>
      </c>
      <c r="E80" s="149">
        <f>Balandis!E10+Gegužė!E21+Birželis!E95+Liepa!E46+Gruodis!E73</f>
        <v>54029.729999999996</v>
      </c>
      <c r="F80" s="150">
        <f>Balandis!F10+Gegužė!F21+Birželis!F95+Liepa!F46+Gruodis!F73</f>
        <v>8687</v>
      </c>
      <c r="G80" s="150">
        <v>16</v>
      </c>
      <c r="H80" s="158">
        <v>45030</v>
      </c>
      <c r="I80" s="133" t="s">
        <v>388</v>
      </c>
    </row>
    <row r="81" spans="1:9" ht="26.1" customHeight="1" x14ac:dyDescent="0.25">
      <c r="A81" s="162" t="s">
        <v>539</v>
      </c>
      <c r="B81" s="132" t="s">
        <v>445</v>
      </c>
      <c r="C81" s="132" t="s">
        <v>445</v>
      </c>
      <c r="D81" s="162" t="s">
        <v>446</v>
      </c>
      <c r="E81" s="149">
        <f>Balandis!E9+Gegužė!E22+Birželis!E73</f>
        <v>53174</v>
      </c>
      <c r="F81" s="150">
        <f>Balandis!F9+Gegužė!F22+Birželis!F73</f>
        <v>8050</v>
      </c>
      <c r="G81" s="150">
        <v>17</v>
      </c>
      <c r="H81" s="158">
        <v>45030</v>
      </c>
      <c r="I81" s="133" t="s">
        <v>55</v>
      </c>
    </row>
    <row r="82" spans="1:9" ht="26.1" customHeight="1" x14ac:dyDescent="0.25">
      <c r="A82" s="162" t="s">
        <v>540</v>
      </c>
      <c r="B82" s="132" t="s">
        <v>1148</v>
      </c>
      <c r="C82" s="132" t="s">
        <v>1149</v>
      </c>
      <c r="D82" s="162" t="s">
        <v>10</v>
      </c>
      <c r="E82" s="149">
        <f>Lapkritis!E11</f>
        <v>51702.26</v>
      </c>
      <c r="F82" s="150">
        <f>Lapkritis!F11</f>
        <v>7437</v>
      </c>
      <c r="G82" s="148">
        <v>15</v>
      </c>
      <c r="H82" s="158">
        <v>45240</v>
      </c>
      <c r="I82" s="133" t="s">
        <v>26</v>
      </c>
    </row>
    <row r="83" spans="1:9" ht="26.1" customHeight="1" x14ac:dyDescent="0.25">
      <c r="A83" s="162" t="s">
        <v>541</v>
      </c>
      <c r="B83" s="132" t="s">
        <v>971</v>
      </c>
      <c r="C83" s="132" t="s">
        <v>896</v>
      </c>
      <c r="D83" s="162" t="s">
        <v>891</v>
      </c>
      <c r="E83" s="149">
        <f>Liepa!E14+Rugpjūtis!E19</f>
        <v>50434</v>
      </c>
      <c r="F83" s="150">
        <f>Liepa!F14+Rugpjūtis!F19</f>
        <v>10953</v>
      </c>
      <c r="G83" s="150">
        <v>15</v>
      </c>
      <c r="H83" s="158">
        <v>45128</v>
      </c>
      <c r="I83" s="133" t="s">
        <v>55</v>
      </c>
    </row>
    <row r="84" spans="1:9" ht="26.1" customHeight="1" x14ac:dyDescent="0.25">
      <c r="A84" s="162" t="s">
        <v>542</v>
      </c>
      <c r="B84" s="132" t="s">
        <v>1152</v>
      </c>
      <c r="C84" s="132" t="s">
        <v>1153</v>
      </c>
      <c r="D84" s="162" t="s">
        <v>63</v>
      </c>
      <c r="E84" s="149">
        <f>Lapkritis!E14+Gruodis!E16</f>
        <v>49520.020000000004</v>
      </c>
      <c r="F84" s="150">
        <f>Lapkritis!F14+Gruodis!F16</f>
        <v>7738</v>
      </c>
      <c r="G84" s="148">
        <v>16</v>
      </c>
      <c r="H84" s="158">
        <v>45254</v>
      </c>
      <c r="I84" s="133" t="s">
        <v>26</v>
      </c>
    </row>
    <row r="85" spans="1:9" ht="26.1" customHeight="1" x14ac:dyDescent="0.25">
      <c r="A85" s="162" t="s">
        <v>543</v>
      </c>
      <c r="B85" s="132" t="s">
        <v>74</v>
      </c>
      <c r="C85" s="132" t="s">
        <v>75</v>
      </c>
      <c r="D85" s="162" t="s">
        <v>10</v>
      </c>
      <c r="E85" s="149">
        <f>Vasaris!E18+Kovas!E17+Balandis!E103</f>
        <v>48868.7</v>
      </c>
      <c r="F85" s="150">
        <f>Vasaris!F18+Kovas!F17+Balandis!F103</f>
        <v>7934</v>
      </c>
      <c r="G85" s="148">
        <v>12</v>
      </c>
      <c r="H85" s="158">
        <v>44981</v>
      </c>
      <c r="I85" s="133" t="s">
        <v>46</v>
      </c>
    </row>
    <row r="86" spans="1:9" ht="26.1" customHeight="1" x14ac:dyDescent="0.25">
      <c r="A86" s="162" t="s">
        <v>544</v>
      </c>
      <c r="B86" s="132" t="s">
        <v>392</v>
      </c>
      <c r="C86" s="132" t="s">
        <v>391</v>
      </c>
      <c r="D86" s="162" t="s">
        <v>393</v>
      </c>
      <c r="E86" s="149">
        <f>Balandis!E16+Gegužė!E7</f>
        <v>47928.22</v>
      </c>
      <c r="F86" s="150">
        <f>Balandis!F16+Gegužė!F7</f>
        <v>6685</v>
      </c>
      <c r="G86" s="150">
        <v>15</v>
      </c>
      <c r="H86" s="158">
        <v>45044</v>
      </c>
      <c r="I86" s="133" t="s">
        <v>26</v>
      </c>
    </row>
    <row r="87" spans="1:9" ht="26.1" customHeight="1" x14ac:dyDescent="0.25">
      <c r="A87" s="162" t="s">
        <v>545</v>
      </c>
      <c r="B87" s="132" t="s">
        <v>460</v>
      </c>
      <c r="C87" s="132" t="s">
        <v>269</v>
      </c>
      <c r="D87" s="162" t="s">
        <v>270</v>
      </c>
      <c r="E87" s="149">
        <f>Kovas!E16+Balandis!E21+Gegužė!E34+Birželis!E50+Liepa!E43+Rugpjūtis!E53+Rugsėjis!E55+Lapkritis!E64</f>
        <v>47755.47</v>
      </c>
      <c r="F87" s="150">
        <f>Kovas!F16+Balandis!F21+Gegužė!F34+Birželis!F50+Liepa!F43+Rugpjūtis!F53+Rugsėjis!F55+Lapkritis!F64</f>
        <v>7694</v>
      </c>
      <c r="G87" s="150">
        <v>5</v>
      </c>
      <c r="H87" s="158">
        <v>45012</v>
      </c>
      <c r="I87" s="133" t="s">
        <v>38</v>
      </c>
    </row>
    <row r="88" spans="1:9" ht="26.1" customHeight="1" x14ac:dyDescent="0.25">
      <c r="A88" s="162" t="s">
        <v>546</v>
      </c>
      <c r="B88" s="132" t="s">
        <v>1117</v>
      </c>
      <c r="C88" s="132" t="s">
        <v>1117</v>
      </c>
      <c r="D88" s="162" t="s">
        <v>13</v>
      </c>
      <c r="E88" s="149">
        <f>Spalis!E14+Lapkritis!E26</f>
        <v>46105.03</v>
      </c>
      <c r="F88" s="150">
        <f>Spalis!F14+Lapkritis!F26</f>
        <v>7463</v>
      </c>
      <c r="G88" s="148">
        <v>14</v>
      </c>
      <c r="H88" s="158">
        <v>45219</v>
      </c>
      <c r="I88" s="133" t="s">
        <v>1118</v>
      </c>
    </row>
    <row r="89" spans="1:9" ht="26.1" customHeight="1" x14ac:dyDescent="0.25">
      <c r="A89" s="162" t="s">
        <v>547</v>
      </c>
      <c r="B89" s="132" t="s">
        <v>306</v>
      </c>
      <c r="C89" s="132" t="s">
        <v>307</v>
      </c>
      <c r="D89" s="162" t="s">
        <v>10</v>
      </c>
      <c r="E89" s="149">
        <f>Kovas!E14+Balandis!E37</f>
        <v>46034.58</v>
      </c>
      <c r="F89" s="150">
        <f>Kovas!F14+Balandis!F37</f>
        <v>7393</v>
      </c>
      <c r="G89" s="150">
        <v>15</v>
      </c>
      <c r="H89" s="158">
        <v>45002</v>
      </c>
      <c r="I89" s="133" t="s">
        <v>24</v>
      </c>
    </row>
    <row r="90" spans="1:9" ht="26.1" customHeight="1" x14ac:dyDescent="0.25">
      <c r="A90" s="162" t="s">
        <v>548</v>
      </c>
      <c r="B90" s="132" t="s">
        <v>362</v>
      </c>
      <c r="C90" s="132" t="s">
        <v>361</v>
      </c>
      <c r="D90" s="162" t="s">
        <v>63</v>
      </c>
      <c r="E90" s="149">
        <f>Balandis!E23+Gegužė!E13+Birželis!E17+Liepa!E30+Rugpjūtis!E49</f>
        <v>45939.839999999997</v>
      </c>
      <c r="F90" s="150">
        <f>Balandis!F23+Gegužė!F13+Birželis!F17+Liepa!F30+Rugpjūtis!F49</f>
        <v>9546</v>
      </c>
      <c r="G90" s="150">
        <v>19</v>
      </c>
      <c r="H90" s="158">
        <v>45045</v>
      </c>
      <c r="I90" s="133" t="s">
        <v>32</v>
      </c>
    </row>
    <row r="91" spans="1:9" ht="26.1" customHeight="1" x14ac:dyDescent="0.25">
      <c r="A91" s="162" t="s">
        <v>549</v>
      </c>
      <c r="B91" s="131" t="s">
        <v>61</v>
      </c>
      <c r="C91" s="131" t="s">
        <v>62</v>
      </c>
      <c r="D91" s="162" t="s">
        <v>63</v>
      </c>
      <c r="E91" s="149">
        <f>Sausis!E14+Vasaris!E32+Kovas!E45+Balandis!E66+Birželis!E96+Liepa!E51</f>
        <v>45453.789999999994</v>
      </c>
      <c r="F91" s="150">
        <f>Sausis!F14+Vasaris!F32+Kovas!F45+Balandis!F66+Birželis!F96+Liepa!F51</f>
        <v>7426</v>
      </c>
      <c r="G91" s="148">
        <v>17</v>
      </c>
      <c r="H91" s="158">
        <v>44932</v>
      </c>
      <c r="I91" s="242" t="s">
        <v>32</v>
      </c>
    </row>
    <row r="92" spans="1:9" ht="26.1" customHeight="1" x14ac:dyDescent="0.25">
      <c r="A92" s="162" t="s">
        <v>550</v>
      </c>
      <c r="B92" s="132" t="s">
        <v>1010</v>
      </c>
      <c r="C92" s="132" t="s">
        <v>1011</v>
      </c>
      <c r="D92" s="162" t="s">
        <v>10</v>
      </c>
      <c r="E92" s="149">
        <f>Rugsėjis!E15+Spalis!E30</f>
        <v>45027.5</v>
      </c>
      <c r="F92" s="150">
        <f>Rugsėjis!F15+Spalis!F30</f>
        <v>6568</v>
      </c>
      <c r="G92" s="150">
        <v>15</v>
      </c>
      <c r="H92" s="158">
        <v>45191</v>
      </c>
      <c r="I92" s="133" t="s">
        <v>71</v>
      </c>
    </row>
    <row r="93" spans="1:9" ht="26.1" customHeight="1" x14ac:dyDescent="0.25">
      <c r="A93" s="162" t="s">
        <v>551</v>
      </c>
      <c r="B93" s="132" t="s">
        <v>1162</v>
      </c>
      <c r="C93" s="132" t="s">
        <v>1163</v>
      </c>
      <c r="D93" s="162" t="s">
        <v>1164</v>
      </c>
      <c r="E93" s="149">
        <f>Lapkritis!E17+Gruodis!E15</f>
        <v>44720.949999999975</v>
      </c>
      <c r="F93" s="150">
        <f>Lapkritis!F17+Gruodis!F15</f>
        <v>7180</v>
      </c>
      <c r="G93" s="148">
        <v>20</v>
      </c>
      <c r="H93" s="158">
        <v>45254</v>
      </c>
      <c r="I93" s="133" t="s">
        <v>38</v>
      </c>
    </row>
    <row r="94" spans="1:9" ht="26.1" customHeight="1" x14ac:dyDescent="0.25">
      <c r="A94" s="162" t="s">
        <v>552</v>
      </c>
      <c r="B94" s="132" t="s">
        <v>58</v>
      </c>
      <c r="C94" s="132" t="s">
        <v>59</v>
      </c>
      <c r="D94" s="162" t="s">
        <v>60</v>
      </c>
      <c r="E94" s="149">
        <f>Vasaris!E13+Kovas!E76</f>
        <v>43367.549999999996</v>
      </c>
      <c r="F94" s="150">
        <f>Vasaris!F13+Kovas!F76</f>
        <v>6386</v>
      </c>
      <c r="G94" s="148">
        <v>10</v>
      </c>
      <c r="H94" s="158">
        <v>44967</v>
      </c>
      <c r="I94" s="133" t="s">
        <v>26</v>
      </c>
    </row>
    <row r="95" spans="1:9" ht="26.1" customHeight="1" x14ac:dyDescent="0.25">
      <c r="A95" s="162" t="s">
        <v>563</v>
      </c>
      <c r="B95" s="154" t="s">
        <v>961</v>
      </c>
      <c r="C95" s="132" t="s">
        <v>960</v>
      </c>
      <c r="D95" s="162" t="s">
        <v>962</v>
      </c>
      <c r="E95" s="149">
        <f>Rugpjūtis!E16+Rugsėjis!E21+Spalis!E39+Gruodis!E53</f>
        <v>42730.09</v>
      </c>
      <c r="F95" s="150">
        <f>Rugpjūtis!F16+Rugsėjis!F21+Spalis!F39+Gruodis!F53</f>
        <v>7544</v>
      </c>
      <c r="G95" s="148">
        <v>8</v>
      </c>
      <c r="H95" s="158">
        <v>45156</v>
      </c>
      <c r="I95" s="133" t="s">
        <v>71</v>
      </c>
    </row>
    <row r="96" spans="1:9" ht="26.1" customHeight="1" x14ac:dyDescent="0.25">
      <c r="A96" s="162" t="s">
        <v>564</v>
      </c>
      <c r="B96" s="132" t="s">
        <v>1150</v>
      </c>
      <c r="C96" s="132" t="s">
        <v>1151</v>
      </c>
      <c r="D96" s="162" t="s">
        <v>63</v>
      </c>
      <c r="E96" s="149">
        <f>Lapkritis!E13+Gruodis!E39</f>
        <v>41925.32</v>
      </c>
      <c r="F96" s="150">
        <f>Lapkritis!F13+Gruodis!F39</f>
        <v>8121</v>
      </c>
      <c r="G96" s="148">
        <v>20</v>
      </c>
      <c r="H96" s="158">
        <v>45240</v>
      </c>
      <c r="I96" s="133" t="s">
        <v>26</v>
      </c>
    </row>
    <row r="97" spans="1:9" ht="26.1" customHeight="1" x14ac:dyDescent="0.25">
      <c r="A97" s="162" t="s">
        <v>565</v>
      </c>
      <c r="B97" s="132" t="s">
        <v>1340</v>
      </c>
      <c r="C97" s="132" t="s">
        <v>1034</v>
      </c>
      <c r="D97" s="162" t="s">
        <v>54</v>
      </c>
      <c r="E97" s="149">
        <f>Rugsėjis!E14+Spalis!E43</f>
        <v>41679</v>
      </c>
      <c r="F97" s="150">
        <f>Rugsėjis!F14+Spalis!F43</f>
        <v>8594</v>
      </c>
      <c r="G97" s="150">
        <v>18</v>
      </c>
      <c r="H97" s="158">
        <v>45170</v>
      </c>
      <c r="I97" s="133" t="s">
        <v>55</v>
      </c>
    </row>
    <row r="98" spans="1:9" ht="26.1" customHeight="1" x14ac:dyDescent="0.25">
      <c r="A98" s="162" t="s">
        <v>566</v>
      </c>
      <c r="B98" s="132" t="s">
        <v>342</v>
      </c>
      <c r="C98" s="132" t="s">
        <v>343</v>
      </c>
      <c r="D98" s="162" t="s">
        <v>54</v>
      </c>
      <c r="E98" s="149">
        <f>Kovas!E41+Balandis!E11</f>
        <v>40643.279999999999</v>
      </c>
      <c r="F98" s="150">
        <f>Kovas!F41+Balandis!F11</f>
        <v>8289</v>
      </c>
      <c r="G98" s="150">
        <v>13</v>
      </c>
      <c r="H98" s="158">
        <v>45016</v>
      </c>
      <c r="I98" s="133" t="s">
        <v>341</v>
      </c>
    </row>
    <row r="99" spans="1:9" ht="26.1" customHeight="1" x14ac:dyDescent="0.25">
      <c r="A99" s="162" t="s">
        <v>567</v>
      </c>
      <c r="B99" s="154" t="s">
        <v>935</v>
      </c>
      <c r="C99" s="132" t="s">
        <v>934</v>
      </c>
      <c r="D99" s="162" t="s">
        <v>10</v>
      </c>
      <c r="E99" s="149">
        <f>Rugpjūtis!E13+Rugsėjis!E36</f>
        <v>39251.159999999996</v>
      </c>
      <c r="F99" s="150">
        <f>Rugpjūtis!F13+Rugsėjis!F36</f>
        <v>6649</v>
      </c>
      <c r="G99" s="148">
        <v>15</v>
      </c>
      <c r="H99" s="158">
        <v>45156</v>
      </c>
      <c r="I99" s="133" t="s">
        <v>24</v>
      </c>
    </row>
    <row r="100" spans="1:9" ht="26.1" customHeight="1" x14ac:dyDescent="0.25">
      <c r="A100" s="162" t="s">
        <v>568</v>
      </c>
      <c r="B100" s="132" t="s">
        <v>76</v>
      </c>
      <c r="C100" s="132" t="s">
        <v>77</v>
      </c>
      <c r="D100" s="162" t="s">
        <v>10</v>
      </c>
      <c r="E100" s="149">
        <f>Vasaris!E19+Kovas!E23</f>
        <v>38417.17</v>
      </c>
      <c r="F100" s="150">
        <f>Vasaris!F19+Kovas!F23</f>
        <v>5285</v>
      </c>
      <c r="G100" s="148">
        <v>14</v>
      </c>
      <c r="H100" s="158">
        <v>44981</v>
      </c>
      <c r="I100" s="133" t="s">
        <v>18</v>
      </c>
    </row>
    <row r="101" spans="1:9" ht="26.1" customHeight="1" x14ac:dyDescent="0.25">
      <c r="A101" s="162" t="s">
        <v>562</v>
      </c>
      <c r="B101" s="132" t="s">
        <v>1040</v>
      </c>
      <c r="C101" s="132" t="s">
        <v>1040</v>
      </c>
      <c r="D101" s="162" t="s">
        <v>54</v>
      </c>
      <c r="E101" s="149">
        <f>Rugsėjis!E19+Spalis!E26+Lapkritis!E58+Gruodis!E86</f>
        <v>37029</v>
      </c>
      <c r="F101" s="150">
        <f>Rugsėjis!F19+Spalis!F26+Lapkritis!F58+Gruodis!F86</f>
        <v>7527</v>
      </c>
      <c r="G101" s="150">
        <v>15</v>
      </c>
      <c r="H101" s="158">
        <v>45191</v>
      </c>
      <c r="I101" s="133" t="s">
        <v>55</v>
      </c>
    </row>
    <row r="102" spans="1:9" ht="26.1" customHeight="1" x14ac:dyDescent="0.25">
      <c r="A102" s="162" t="s">
        <v>569</v>
      </c>
      <c r="B102" s="132" t="s">
        <v>390</v>
      </c>
      <c r="C102" s="132" t="s">
        <v>390</v>
      </c>
      <c r="D102" s="162" t="s">
        <v>133</v>
      </c>
      <c r="E102" s="149">
        <f>Balandis!E13+Gegužė!E25+Birželis!E81+Liepa!E70</f>
        <v>35768.74</v>
      </c>
      <c r="F102" s="150">
        <f>Balandis!F13+Gegužė!F25+Birželis!F81+Liepa!F70</f>
        <v>5616</v>
      </c>
      <c r="G102" s="150">
        <v>12</v>
      </c>
      <c r="H102" s="158">
        <v>45030</v>
      </c>
      <c r="I102" s="133" t="s">
        <v>46</v>
      </c>
    </row>
    <row r="103" spans="1:9" ht="26.1" customHeight="1" x14ac:dyDescent="0.25">
      <c r="A103" s="162" t="s">
        <v>570</v>
      </c>
      <c r="B103" s="132" t="s">
        <v>64</v>
      </c>
      <c r="C103" s="132" t="s">
        <v>65</v>
      </c>
      <c r="D103" s="162" t="s">
        <v>66</v>
      </c>
      <c r="E103" s="149">
        <f>Vasaris!E15+Kovas!E32+Balandis!E75+Gegužė!E87+Rugpjūtis!E58</f>
        <v>35674.9</v>
      </c>
      <c r="F103" s="150">
        <f>Vasaris!F15+Kovas!F32+Balandis!F75+Gegužė!F87+Rugpjūtis!F58</f>
        <v>5736</v>
      </c>
      <c r="G103" s="148">
        <v>18</v>
      </c>
      <c r="H103" s="158">
        <v>44960</v>
      </c>
      <c r="I103" s="133" t="s">
        <v>11</v>
      </c>
    </row>
    <row r="104" spans="1:9" ht="26.1" customHeight="1" x14ac:dyDescent="0.25">
      <c r="A104" s="162" t="s">
        <v>561</v>
      </c>
      <c r="B104" s="132" t="s">
        <v>869</v>
      </c>
      <c r="C104" s="132" t="s">
        <v>870</v>
      </c>
      <c r="D104" s="162" t="s">
        <v>10</v>
      </c>
      <c r="E104" s="149">
        <f>Liepa!E15+Rugpjūtis!E18</f>
        <v>34233.22</v>
      </c>
      <c r="F104" s="150">
        <f>Liepa!F15+Rugpjūtis!F18</f>
        <v>5057</v>
      </c>
      <c r="G104" s="150">
        <v>12</v>
      </c>
      <c r="H104" s="158">
        <v>45135</v>
      </c>
      <c r="I104" s="133" t="s">
        <v>26</v>
      </c>
    </row>
    <row r="105" spans="1:9" ht="26.1" customHeight="1" x14ac:dyDescent="0.25">
      <c r="A105" s="162" t="s">
        <v>571</v>
      </c>
      <c r="B105" s="132" t="s">
        <v>1253</v>
      </c>
      <c r="C105" s="132" t="s">
        <v>1254</v>
      </c>
      <c r="D105" s="162" t="s">
        <v>87</v>
      </c>
      <c r="E105" s="149">
        <f>Gruodis!E10</f>
        <v>33936</v>
      </c>
      <c r="F105" s="150">
        <f>Gruodis!F10</f>
        <v>6844</v>
      </c>
      <c r="G105" s="150">
        <v>18</v>
      </c>
      <c r="H105" s="158">
        <v>45268</v>
      </c>
      <c r="I105" s="133" t="s">
        <v>55</v>
      </c>
    </row>
    <row r="106" spans="1:9" ht="26.1" customHeight="1" x14ac:dyDescent="0.25">
      <c r="A106" s="162" t="s">
        <v>572</v>
      </c>
      <c r="B106" s="132" t="s">
        <v>1288</v>
      </c>
      <c r="C106" s="132" t="s">
        <v>1289</v>
      </c>
      <c r="D106" s="162" t="s">
        <v>10</v>
      </c>
      <c r="E106" s="149">
        <f>Gruodis!E11</f>
        <v>33855.83</v>
      </c>
      <c r="F106" s="150">
        <f>Gruodis!F11</f>
        <v>4780</v>
      </c>
      <c r="G106" s="150">
        <v>14</v>
      </c>
      <c r="H106" s="158">
        <v>45268</v>
      </c>
      <c r="I106" s="133" t="s">
        <v>46</v>
      </c>
    </row>
    <row r="107" spans="1:9" ht="26.1" customHeight="1" x14ac:dyDescent="0.25">
      <c r="A107" s="162" t="s">
        <v>573</v>
      </c>
      <c r="B107" s="132" t="s">
        <v>356</v>
      </c>
      <c r="C107" s="132" t="s">
        <v>355</v>
      </c>
      <c r="D107" s="162" t="s">
        <v>10</v>
      </c>
      <c r="E107" s="149">
        <f>Balandis!E12+Gegužė!E62</f>
        <v>33742.619999999995</v>
      </c>
      <c r="F107" s="150">
        <f>Balandis!F12+Gegužė!F62</f>
        <v>5143</v>
      </c>
      <c r="G107" s="150">
        <v>17</v>
      </c>
      <c r="H107" s="158">
        <v>45023</v>
      </c>
      <c r="I107" s="133" t="s">
        <v>32</v>
      </c>
    </row>
    <row r="108" spans="1:9" ht="26.1" customHeight="1" x14ac:dyDescent="0.25">
      <c r="A108" s="162" t="s">
        <v>574</v>
      </c>
      <c r="B108" s="132" t="s">
        <v>328</v>
      </c>
      <c r="C108" s="132">
        <v>65</v>
      </c>
      <c r="D108" s="162" t="s">
        <v>10</v>
      </c>
      <c r="E108" s="149">
        <f>Kovas!E34+Balandis!E14</f>
        <v>33405.53</v>
      </c>
      <c r="F108" s="150">
        <f>Kovas!F34+Balandis!F14</f>
        <v>5110</v>
      </c>
      <c r="G108" s="150">
        <v>13</v>
      </c>
      <c r="H108" s="158">
        <v>45016</v>
      </c>
      <c r="I108" s="133" t="s">
        <v>46</v>
      </c>
    </row>
    <row r="109" spans="1:9" ht="26.1" customHeight="1" x14ac:dyDescent="0.25">
      <c r="A109" s="162" t="s">
        <v>575</v>
      </c>
      <c r="B109" s="132" t="s">
        <v>1002</v>
      </c>
      <c r="C109" s="132" t="s">
        <v>1003</v>
      </c>
      <c r="D109" s="162" t="s">
        <v>10</v>
      </c>
      <c r="E109" s="149">
        <f>Rugsėjis!E27+Spalis!E19+Lapkritis!E38+Gruodis!E77</f>
        <v>32326.9</v>
      </c>
      <c r="F109" s="150">
        <f>Rugsėjis!F27+Spalis!F19+Lapkritis!F38+Gruodis!F77</f>
        <v>5048</v>
      </c>
      <c r="G109" s="150">
        <v>14</v>
      </c>
      <c r="H109" s="158">
        <v>45198</v>
      </c>
      <c r="I109" s="133" t="s">
        <v>32</v>
      </c>
    </row>
    <row r="110" spans="1:9" ht="26.1" customHeight="1" x14ac:dyDescent="0.25">
      <c r="A110" s="162" t="s">
        <v>576</v>
      </c>
      <c r="B110" s="132" t="s">
        <v>656</v>
      </c>
      <c r="C110" s="132" t="s">
        <v>657</v>
      </c>
      <c r="D110" s="162" t="s">
        <v>10</v>
      </c>
      <c r="E110" s="149">
        <f>Gegužė!E9+Birželis!E20</f>
        <v>30808.97</v>
      </c>
      <c r="F110" s="150">
        <f>Gegužė!F9+Birželis!F20</f>
        <v>6617</v>
      </c>
      <c r="G110" s="150">
        <v>19</v>
      </c>
      <c r="H110" s="158">
        <v>45058</v>
      </c>
      <c r="I110" s="133" t="s">
        <v>26</v>
      </c>
    </row>
    <row r="111" spans="1:9" ht="26.1" customHeight="1" x14ac:dyDescent="0.25">
      <c r="A111" s="162" t="s">
        <v>577</v>
      </c>
      <c r="B111" s="132" t="s">
        <v>1098</v>
      </c>
      <c r="C111" s="132" t="s">
        <v>1098</v>
      </c>
      <c r="D111" s="162" t="s">
        <v>13</v>
      </c>
      <c r="E111" s="149">
        <f>Spalis!E18+Lapkritis!E33</f>
        <v>30662.95</v>
      </c>
      <c r="F111" s="150">
        <f>Spalis!F18+Lapkritis!F33</f>
        <v>4663</v>
      </c>
      <c r="G111" s="148">
        <v>12</v>
      </c>
      <c r="H111" s="158">
        <v>45219</v>
      </c>
      <c r="I111" s="133" t="s">
        <v>97</v>
      </c>
    </row>
    <row r="112" spans="1:9" ht="26.1" customHeight="1" x14ac:dyDescent="0.25">
      <c r="A112" s="162" t="s">
        <v>578</v>
      </c>
      <c r="B112" s="132" t="s">
        <v>308</v>
      </c>
      <c r="C112" s="132" t="s">
        <v>309</v>
      </c>
      <c r="D112" s="162" t="s">
        <v>10</v>
      </c>
      <c r="E112" s="149">
        <f>Kovas!E15+Spalis!E68</f>
        <v>30282.720000000001</v>
      </c>
      <c r="F112" s="150">
        <f>Kovas!F15+Spalis!F68</f>
        <v>4435</v>
      </c>
      <c r="G112" s="150">
        <v>16</v>
      </c>
      <c r="H112" s="158">
        <v>44995</v>
      </c>
      <c r="I112" s="133" t="s">
        <v>310</v>
      </c>
    </row>
    <row r="113" spans="1:9" ht="26.1" customHeight="1" x14ac:dyDescent="0.25">
      <c r="A113" s="162" t="s">
        <v>579</v>
      </c>
      <c r="B113" s="132" t="s">
        <v>1073</v>
      </c>
      <c r="C113" s="132" t="s">
        <v>1074</v>
      </c>
      <c r="D113" s="162" t="s">
        <v>10</v>
      </c>
      <c r="E113" s="149">
        <f>Spalis!E16+Lapkritis!E47</f>
        <v>29674.14</v>
      </c>
      <c r="F113" s="150">
        <f>Spalis!F16+Lapkritis!F47</f>
        <v>4369</v>
      </c>
      <c r="G113" s="148">
        <v>17</v>
      </c>
      <c r="H113" s="158">
        <v>45212</v>
      </c>
      <c r="I113" s="133" t="s">
        <v>26</v>
      </c>
    </row>
    <row r="114" spans="1:9" ht="26.1" customHeight="1" x14ac:dyDescent="0.25">
      <c r="A114" s="162" t="s">
        <v>580</v>
      </c>
      <c r="B114" s="132" t="s">
        <v>1251</v>
      </c>
      <c r="C114" s="132" t="s">
        <v>1252</v>
      </c>
      <c r="D114" s="162" t="s">
        <v>131</v>
      </c>
      <c r="E114" s="149">
        <f>Gruodis!E12</f>
        <v>28893.99</v>
      </c>
      <c r="F114" s="150">
        <f>Gruodis!F12</f>
        <v>6255</v>
      </c>
      <c r="G114" s="150">
        <v>16</v>
      </c>
      <c r="H114" s="158">
        <v>45261</v>
      </c>
      <c r="I114" s="133" t="s">
        <v>341</v>
      </c>
    </row>
    <row r="115" spans="1:9" ht="26.1" customHeight="1" x14ac:dyDescent="0.25">
      <c r="A115" s="162" t="s">
        <v>581</v>
      </c>
      <c r="B115" s="132" t="s">
        <v>67</v>
      </c>
      <c r="C115" s="132" t="s">
        <v>68</v>
      </c>
      <c r="D115" s="162" t="s">
        <v>10</v>
      </c>
      <c r="E115" s="149">
        <f>Sausis!E17+Vasaris!E25+Kovas!E60+Rugpjūtis!E68</f>
        <v>28863.14</v>
      </c>
      <c r="F115" s="150">
        <f>Sausis!F17+Vasaris!F25+Kovas!F60+Rugpjūtis!F68</f>
        <v>4908</v>
      </c>
      <c r="G115" s="148">
        <v>18</v>
      </c>
      <c r="H115" s="158">
        <v>44953</v>
      </c>
      <c r="I115" s="133" t="s">
        <v>26</v>
      </c>
    </row>
    <row r="116" spans="1:9" ht="26.1" customHeight="1" x14ac:dyDescent="0.25">
      <c r="A116" s="162" t="s">
        <v>582</v>
      </c>
      <c r="B116" s="132" t="s">
        <v>262</v>
      </c>
      <c r="C116" s="132" t="s">
        <v>266</v>
      </c>
      <c r="D116" s="162" t="s">
        <v>268</v>
      </c>
      <c r="E116" s="149">
        <f>Kovas!E19+Balandis!E27+Gegužė!E37+Birželis!E65+Liepa!E45+Rugpjūtis!E61+Rugsėjis!E69</f>
        <v>28282.74</v>
      </c>
      <c r="F116" s="150">
        <f>Kovas!F19+Balandis!F27+Gegužė!F37+Birželis!F65+Liepa!F45+Rugpjūtis!F61+Rugsėjis!F69</f>
        <v>4541</v>
      </c>
      <c r="G116" s="150">
        <v>19</v>
      </c>
      <c r="H116" s="158">
        <v>45012</v>
      </c>
      <c r="I116" s="295" t="s">
        <v>38</v>
      </c>
    </row>
    <row r="117" spans="1:9" ht="26.1" customHeight="1" x14ac:dyDescent="0.25">
      <c r="A117" s="162" t="s">
        <v>583</v>
      </c>
      <c r="B117" s="132" t="s">
        <v>700</v>
      </c>
      <c r="C117" s="132" t="s">
        <v>701</v>
      </c>
      <c r="D117" s="162" t="s">
        <v>63</v>
      </c>
      <c r="E117" s="149">
        <f>Gegužė!E14+Birželis!E24+Liepa!E38+Spalis!E40</f>
        <v>27377</v>
      </c>
      <c r="F117" s="150">
        <f>Gegužė!F14+Birželis!F24+Liepa!F38+Spalis!F40</f>
        <v>6644</v>
      </c>
      <c r="G117" s="150">
        <v>18</v>
      </c>
      <c r="H117" s="158">
        <v>45051</v>
      </c>
      <c r="I117" s="133" t="s">
        <v>147</v>
      </c>
    </row>
    <row r="118" spans="1:9" ht="26.1" customHeight="1" x14ac:dyDescent="0.25">
      <c r="A118" s="162" t="s">
        <v>584</v>
      </c>
      <c r="B118" s="132" t="s">
        <v>879</v>
      </c>
      <c r="C118" s="132" t="s">
        <v>880</v>
      </c>
      <c r="D118" s="162" t="s">
        <v>10</v>
      </c>
      <c r="E118" s="149">
        <f>Liepa!E18+Rugpjūtis!E20</f>
        <v>27072.32</v>
      </c>
      <c r="F118" s="150">
        <f>Liepa!F18+Rugpjūtis!F20</f>
        <v>4469</v>
      </c>
      <c r="G118" s="150">
        <v>13</v>
      </c>
      <c r="H118" s="158">
        <v>45135</v>
      </c>
      <c r="I118" s="133" t="s">
        <v>11</v>
      </c>
    </row>
    <row r="119" spans="1:9" ht="26.1" customHeight="1" x14ac:dyDescent="0.25">
      <c r="A119" s="162" t="s">
        <v>585</v>
      </c>
      <c r="B119" s="215" t="s">
        <v>339</v>
      </c>
      <c r="C119" s="215" t="s">
        <v>340</v>
      </c>
      <c r="D119" s="162" t="s">
        <v>131</v>
      </c>
      <c r="E119" s="149">
        <f>Kovas!E18+Balandis!E78</f>
        <v>26765</v>
      </c>
      <c r="F119" s="150">
        <f>Kovas!F18+Balandis!F78</f>
        <v>5701</v>
      </c>
      <c r="G119" s="150">
        <v>18</v>
      </c>
      <c r="H119" s="158">
        <v>44988</v>
      </c>
      <c r="I119" s="295" t="s">
        <v>55</v>
      </c>
    </row>
    <row r="120" spans="1:9" ht="26.1" customHeight="1" x14ac:dyDescent="0.25">
      <c r="A120" s="162" t="s">
        <v>586</v>
      </c>
      <c r="B120" s="132" t="s">
        <v>1184</v>
      </c>
      <c r="C120" s="132" t="s">
        <v>1184</v>
      </c>
      <c r="D120" s="162" t="s">
        <v>365</v>
      </c>
      <c r="E120" s="149">
        <f>Lapkritis!E15</f>
        <v>26317.69</v>
      </c>
      <c r="F120" s="150">
        <f>Lapkritis!F15</f>
        <v>5051</v>
      </c>
      <c r="G120" s="148">
        <v>16</v>
      </c>
      <c r="H120" s="158">
        <v>45233</v>
      </c>
      <c r="I120" s="133" t="s">
        <v>341</v>
      </c>
    </row>
    <row r="121" spans="1:9" ht="26.1" customHeight="1" x14ac:dyDescent="0.25">
      <c r="A121" s="162" t="s">
        <v>560</v>
      </c>
      <c r="B121" s="132" t="s">
        <v>1188</v>
      </c>
      <c r="C121" s="132" t="s">
        <v>1188</v>
      </c>
      <c r="D121" s="162" t="s">
        <v>13</v>
      </c>
      <c r="E121" s="149">
        <f>Lapkritis!E45+Gruodis!E13</f>
        <v>26140.79</v>
      </c>
      <c r="F121" s="150">
        <f>Lapkritis!F45+Gruodis!F13</f>
        <v>3499</v>
      </c>
      <c r="G121" s="148">
        <v>5</v>
      </c>
      <c r="H121" s="158">
        <v>45261</v>
      </c>
      <c r="I121" s="133" t="s">
        <v>979</v>
      </c>
    </row>
    <row r="122" spans="1:9" ht="26.1" customHeight="1" x14ac:dyDescent="0.25">
      <c r="A122" s="162" t="s">
        <v>587</v>
      </c>
      <c r="B122" s="132" t="s">
        <v>78</v>
      </c>
      <c r="C122" s="132" t="s">
        <v>78</v>
      </c>
      <c r="D122" s="162" t="s">
        <v>13</v>
      </c>
      <c r="E122" s="149">
        <f>Sausis!E20+Vasaris!E26+Kovas!E68+Balandis!E109</f>
        <v>25071.300000000003</v>
      </c>
      <c r="F122" s="150">
        <f>Sausis!F20+Vasaris!F26+Kovas!F68+Balandis!F109</f>
        <v>4185</v>
      </c>
      <c r="G122" s="148">
        <v>17</v>
      </c>
      <c r="H122" s="158">
        <v>44953</v>
      </c>
      <c r="I122" s="133" t="s">
        <v>79</v>
      </c>
    </row>
    <row r="123" spans="1:9" ht="26.1" customHeight="1" x14ac:dyDescent="0.25">
      <c r="A123" s="162" t="s">
        <v>588</v>
      </c>
      <c r="B123" s="132" t="s">
        <v>1297</v>
      </c>
      <c r="C123" s="132" t="s">
        <v>1298</v>
      </c>
      <c r="D123" s="162" t="s">
        <v>10</v>
      </c>
      <c r="E123" s="149">
        <f>Gruodis!E14</f>
        <v>24771.950000000012</v>
      </c>
      <c r="F123" s="150">
        <f>Gruodis!F14</f>
        <v>3956</v>
      </c>
      <c r="G123" s="150">
        <v>18</v>
      </c>
      <c r="H123" s="158">
        <v>45275</v>
      </c>
      <c r="I123" s="133" t="s">
        <v>38</v>
      </c>
    </row>
    <row r="124" spans="1:9" ht="26.1" customHeight="1" x14ac:dyDescent="0.25">
      <c r="A124" s="162" t="s">
        <v>559</v>
      </c>
      <c r="B124" s="132" t="s">
        <v>1099</v>
      </c>
      <c r="C124" s="132" t="s">
        <v>1099</v>
      </c>
      <c r="D124" s="162" t="s">
        <v>13</v>
      </c>
      <c r="E124" s="149">
        <f>Spalis!E29+Lapkritis!E25+Gruodis!E58</f>
        <v>24107.4</v>
      </c>
      <c r="F124" s="150">
        <f>Spalis!F29+Lapkritis!F25+Gruodis!F58</f>
        <v>4049</v>
      </c>
      <c r="G124" s="148">
        <v>22</v>
      </c>
      <c r="H124" s="158">
        <v>45226</v>
      </c>
      <c r="I124" s="133" t="s">
        <v>38</v>
      </c>
    </row>
    <row r="125" spans="1:9" ht="26.1" customHeight="1" x14ac:dyDescent="0.25">
      <c r="A125" s="162" t="s">
        <v>558</v>
      </c>
      <c r="B125" s="154" t="s">
        <v>938</v>
      </c>
      <c r="C125" s="132" t="s">
        <v>939</v>
      </c>
      <c r="D125" s="162" t="s">
        <v>940</v>
      </c>
      <c r="E125" s="149">
        <f>Rugpjūtis!E17+Rugsėjis!E32</f>
        <v>24030.3</v>
      </c>
      <c r="F125" s="150">
        <f>Rugpjūtis!F17+Rugsėjis!F32</f>
        <v>4272</v>
      </c>
      <c r="G125" s="148">
        <v>13</v>
      </c>
      <c r="H125" s="158">
        <v>45163</v>
      </c>
      <c r="I125" s="133" t="s">
        <v>26</v>
      </c>
    </row>
    <row r="126" spans="1:9" ht="26.1" customHeight="1" x14ac:dyDescent="0.25">
      <c r="A126" s="162" t="s">
        <v>589</v>
      </c>
      <c r="B126" s="154" t="s">
        <v>936</v>
      </c>
      <c r="C126" s="132" t="s">
        <v>937</v>
      </c>
      <c r="D126" s="162" t="s">
        <v>10</v>
      </c>
      <c r="E126" s="149">
        <f>Rugpjūtis!E14</f>
        <v>23992.17</v>
      </c>
      <c r="F126" s="150">
        <f>Rugpjūtis!F14</f>
        <v>3850</v>
      </c>
      <c r="G126" s="148">
        <v>13</v>
      </c>
      <c r="H126" s="158">
        <v>45156</v>
      </c>
      <c r="I126" s="133" t="s">
        <v>26</v>
      </c>
    </row>
    <row r="127" spans="1:9" ht="26.1" customHeight="1" x14ac:dyDescent="0.25">
      <c r="A127" s="162" t="s">
        <v>590</v>
      </c>
      <c r="B127" s="132" t="s">
        <v>1036</v>
      </c>
      <c r="C127" s="132" t="s">
        <v>1036</v>
      </c>
      <c r="D127" s="162" t="s">
        <v>63</v>
      </c>
      <c r="E127" s="149">
        <f>Rugsėjis!E20+Spalis!E73</f>
        <v>23477</v>
      </c>
      <c r="F127" s="150">
        <f>Rugsėjis!F20+Spalis!F73</f>
        <v>3517</v>
      </c>
      <c r="G127" s="150">
        <v>9</v>
      </c>
      <c r="H127" s="158">
        <v>45170</v>
      </c>
      <c r="I127" s="133" t="s">
        <v>55</v>
      </c>
    </row>
    <row r="128" spans="1:9" ht="26.1" customHeight="1" x14ac:dyDescent="0.25">
      <c r="A128" s="162" t="s">
        <v>591</v>
      </c>
      <c r="B128" s="132" t="s">
        <v>69</v>
      </c>
      <c r="C128" s="132" t="s">
        <v>70</v>
      </c>
      <c r="D128" s="162" t="s">
        <v>10</v>
      </c>
      <c r="E128" s="149">
        <f>Vasaris!E16</f>
        <v>23254.21</v>
      </c>
      <c r="F128" s="150">
        <f>Vasaris!F16</f>
        <v>3368</v>
      </c>
      <c r="G128" s="148">
        <v>10</v>
      </c>
      <c r="H128" s="158">
        <v>44967</v>
      </c>
      <c r="I128" s="295" t="s">
        <v>11</v>
      </c>
    </row>
    <row r="129" spans="1:9" ht="26.1" customHeight="1" x14ac:dyDescent="0.25">
      <c r="A129" s="162" t="s">
        <v>557</v>
      </c>
      <c r="B129" s="132" t="s">
        <v>658</v>
      </c>
      <c r="C129" s="132" t="s">
        <v>659</v>
      </c>
      <c r="D129" s="162" t="s">
        <v>10</v>
      </c>
      <c r="E129" s="149">
        <f>Gegužė!E10+Birželis!E75</f>
        <v>22982.47</v>
      </c>
      <c r="F129" s="150">
        <f>Gegužė!F10+Birželis!F75</f>
        <v>3567</v>
      </c>
      <c r="G129" s="150">
        <v>16</v>
      </c>
      <c r="H129" s="158">
        <v>45058</v>
      </c>
      <c r="I129" s="133" t="s">
        <v>26</v>
      </c>
    </row>
    <row r="130" spans="1:9" ht="26.1" customHeight="1" x14ac:dyDescent="0.25">
      <c r="A130" s="162" t="s">
        <v>592</v>
      </c>
      <c r="B130" s="132" t="s">
        <v>1075</v>
      </c>
      <c r="C130" s="132" t="s">
        <v>1075</v>
      </c>
      <c r="D130" s="162" t="s">
        <v>13</v>
      </c>
      <c r="E130" s="149">
        <f>Spalis!E20+Lapkritis!E43+Gruodis!E46</f>
        <v>22581.67</v>
      </c>
      <c r="F130" s="150">
        <f>Spalis!F20+Lapkritis!F43+Gruodis!F46</f>
        <v>4125</v>
      </c>
      <c r="G130" s="148">
        <v>20</v>
      </c>
      <c r="H130" s="158">
        <v>45205</v>
      </c>
      <c r="I130" s="133" t="s">
        <v>26</v>
      </c>
    </row>
    <row r="131" spans="1:9" ht="26.1" customHeight="1" x14ac:dyDescent="0.25">
      <c r="A131" s="162" t="s">
        <v>593</v>
      </c>
      <c r="B131" s="131" t="s">
        <v>80</v>
      </c>
      <c r="C131" s="131" t="s">
        <v>351</v>
      </c>
      <c r="D131" s="162" t="s">
        <v>81</v>
      </c>
      <c r="E131" s="149">
        <f>Sausis!E18+Vasaris!E31+Kovas!E47+Balandis!E105+Gegužė!E77+Birželis!E67+Liepa!E52</f>
        <v>22341.09</v>
      </c>
      <c r="F131" s="150">
        <f>Sausis!F18+Vasaris!F31+Kovas!F47+Balandis!F105+Gegužė!F77+Birželis!F67+Liepa!F52</f>
        <v>3569</v>
      </c>
      <c r="G131" s="148">
        <v>6</v>
      </c>
      <c r="H131" s="158">
        <v>44939</v>
      </c>
      <c r="I131" s="133" t="s">
        <v>82</v>
      </c>
    </row>
    <row r="132" spans="1:9" ht="26.1" customHeight="1" x14ac:dyDescent="0.25">
      <c r="A132" s="162" t="s">
        <v>594</v>
      </c>
      <c r="B132" s="132" t="s">
        <v>98</v>
      </c>
      <c r="C132" s="132" t="s">
        <v>99</v>
      </c>
      <c r="D132" s="162" t="s">
        <v>10</v>
      </c>
      <c r="E132" s="149">
        <f>Vasaris!E27+Kovas!E25+Balandis!E84</f>
        <v>22048</v>
      </c>
      <c r="F132" s="150">
        <f>Vasaris!F27+Kovas!F25+Balandis!F84</f>
        <v>3238</v>
      </c>
      <c r="G132" s="148">
        <v>11</v>
      </c>
      <c r="H132" s="158">
        <v>44981</v>
      </c>
      <c r="I132" s="133" t="s">
        <v>55</v>
      </c>
    </row>
    <row r="133" spans="1:9" ht="26.1" customHeight="1" x14ac:dyDescent="0.25">
      <c r="A133" s="162" t="s">
        <v>595</v>
      </c>
      <c r="B133" s="132" t="s">
        <v>660</v>
      </c>
      <c r="C133" s="132" t="s">
        <v>661</v>
      </c>
      <c r="D133" s="162" t="s">
        <v>10</v>
      </c>
      <c r="E133" s="149">
        <f>Gegužė!E11+Birželis!E97</f>
        <v>21604.17</v>
      </c>
      <c r="F133" s="150">
        <f>Gegužė!F11+Birželis!F97</f>
        <v>3184</v>
      </c>
      <c r="G133" s="150">
        <v>16</v>
      </c>
      <c r="H133" s="158">
        <v>45058</v>
      </c>
      <c r="I133" s="133" t="s">
        <v>46</v>
      </c>
    </row>
    <row r="134" spans="1:9" ht="26.1" customHeight="1" x14ac:dyDescent="0.25">
      <c r="A134" s="162" t="s">
        <v>596</v>
      </c>
      <c r="B134" s="132" t="s">
        <v>1019</v>
      </c>
      <c r="C134" s="132" t="s">
        <v>1019</v>
      </c>
      <c r="D134" s="162" t="s">
        <v>13</v>
      </c>
      <c r="E134" s="149">
        <f>Rugsėjis!E34+Spalis!E23+Lapkritis!E71+Gruodis!E43</f>
        <v>20190.5</v>
      </c>
      <c r="F134" s="150">
        <f>Rugsėjis!F34+Spalis!F23+Lapkritis!F71+Gruodis!F43</f>
        <v>3651</v>
      </c>
      <c r="G134" s="150">
        <v>11</v>
      </c>
      <c r="H134" s="158">
        <v>45198</v>
      </c>
      <c r="I134" s="133" t="s">
        <v>1020</v>
      </c>
    </row>
    <row r="135" spans="1:9" ht="26.1" customHeight="1" x14ac:dyDescent="0.25">
      <c r="A135" s="162" t="s">
        <v>597</v>
      </c>
      <c r="B135" s="132" t="s">
        <v>1113</v>
      </c>
      <c r="C135" s="132" t="s">
        <v>1114</v>
      </c>
      <c r="D135" s="162" t="s">
        <v>1115</v>
      </c>
      <c r="E135" s="149">
        <f>Spalis!E33+Lapkritis!E29+Gruodis!E29</f>
        <v>19478.400000000001</v>
      </c>
      <c r="F135" s="150">
        <f>Spalis!F33+Lapkritis!F29+Gruodis!F29</f>
        <v>3183</v>
      </c>
      <c r="G135" s="148">
        <v>5</v>
      </c>
      <c r="H135" s="158">
        <v>45219</v>
      </c>
      <c r="I135" s="133" t="s">
        <v>1116</v>
      </c>
    </row>
    <row r="136" spans="1:9" ht="26.1" customHeight="1" x14ac:dyDescent="0.25">
      <c r="A136" s="162" t="s">
        <v>598</v>
      </c>
      <c r="B136" s="132" t="s">
        <v>1078</v>
      </c>
      <c r="C136" s="132" t="s">
        <v>1079</v>
      </c>
      <c r="D136" s="162" t="s">
        <v>10</v>
      </c>
      <c r="E136" s="149">
        <f>Spalis!E38+Lapkritis!E22</f>
        <v>19287.3</v>
      </c>
      <c r="F136" s="150">
        <f>Spalis!F38+Lapkritis!F22</f>
        <v>2766</v>
      </c>
      <c r="G136" s="150">
        <v>11</v>
      </c>
      <c r="H136" s="158">
        <v>45233</v>
      </c>
      <c r="I136" s="133" t="s">
        <v>26</v>
      </c>
    </row>
    <row r="137" spans="1:9" ht="26.1" customHeight="1" x14ac:dyDescent="0.25">
      <c r="A137" s="162" t="s">
        <v>599</v>
      </c>
      <c r="B137" s="132" t="s">
        <v>1242</v>
      </c>
      <c r="C137" s="132" t="s">
        <v>1243</v>
      </c>
      <c r="D137" s="162" t="s">
        <v>1244</v>
      </c>
      <c r="E137" s="149">
        <f>Gruodis!E17</f>
        <v>18807</v>
      </c>
      <c r="F137" s="150">
        <f>Gruodis!F17</f>
        <v>3036</v>
      </c>
      <c r="G137" s="150">
        <v>11</v>
      </c>
      <c r="H137" s="158">
        <v>45282</v>
      </c>
      <c r="I137" s="133" t="s">
        <v>105</v>
      </c>
    </row>
    <row r="138" spans="1:9" ht="26.1" customHeight="1" x14ac:dyDescent="0.25">
      <c r="A138" s="162" t="s">
        <v>556</v>
      </c>
      <c r="B138" s="132" t="s">
        <v>1156</v>
      </c>
      <c r="C138" s="132" t="s">
        <v>1157</v>
      </c>
      <c r="D138" s="162" t="s">
        <v>10</v>
      </c>
      <c r="E138" s="149">
        <f>Lapkritis!E20+Gruodis!E45</f>
        <v>18674.039999999997</v>
      </c>
      <c r="F138" s="150">
        <f>Lapkritis!F20+Gruodis!F45</f>
        <v>2773</v>
      </c>
      <c r="G138" s="148">
        <v>15</v>
      </c>
      <c r="H138" s="158">
        <v>45247</v>
      </c>
      <c r="I138" s="133" t="s">
        <v>32</v>
      </c>
    </row>
    <row r="139" spans="1:9" ht="26.1" customHeight="1" x14ac:dyDescent="0.25">
      <c r="A139" s="162" t="s">
        <v>600</v>
      </c>
      <c r="B139" s="132" t="s">
        <v>662</v>
      </c>
      <c r="C139" s="132" t="s">
        <v>663</v>
      </c>
      <c r="D139" s="162" t="s">
        <v>10</v>
      </c>
      <c r="E139" s="149">
        <f>Gegužė!E16+Birželis!E19</f>
        <v>18592.11</v>
      </c>
      <c r="F139" s="150">
        <f>Gegužė!F16+Birželis!F19</f>
        <v>3171</v>
      </c>
      <c r="G139" s="150">
        <v>16</v>
      </c>
      <c r="H139" s="158">
        <v>45072</v>
      </c>
      <c r="I139" s="133" t="s">
        <v>26</v>
      </c>
    </row>
    <row r="140" spans="1:9" ht="26.1" customHeight="1" x14ac:dyDescent="0.25">
      <c r="A140" s="162" t="s">
        <v>555</v>
      </c>
      <c r="B140" s="132" t="s">
        <v>83</v>
      </c>
      <c r="C140" s="132" t="s">
        <v>84</v>
      </c>
      <c r="D140" s="162" t="s">
        <v>10</v>
      </c>
      <c r="E140" s="149">
        <f>Vasaris!E21</f>
        <v>18521.71</v>
      </c>
      <c r="F140" s="150">
        <f>Vasaris!F21</f>
        <v>2785</v>
      </c>
      <c r="G140" s="148">
        <v>13</v>
      </c>
      <c r="H140" s="158">
        <v>44960</v>
      </c>
      <c r="I140" s="133" t="s">
        <v>18</v>
      </c>
    </row>
    <row r="141" spans="1:9" ht="26.1" customHeight="1" x14ac:dyDescent="0.25">
      <c r="A141" s="162" t="s">
        <v>601</v>
      </c>
      <c r="B141" s="132" t="s">
        <v>85</v>
      </c>
      <c r="C141" s="132" t="s">
        <v>86</v>
      </c>
      <c r="D141" s="162" t="s">
        <v>87</v>
      </c>
      <c r="E141" s="149">
        <f>Vasaris!E23+Kovas!E51+Rugpjūtis!E70</f>
        <v>18079.499999999996</v>
      </c>
      <c r="F141" s="150">
        <f>Vasaris!F23+Kovas!F51+Rugpjūtis!F70</f>
        <v>2807</v>
      </c>
      <c r="G141" s="148">
        <v>15</v>
      </c>
      <c r="H141" s="158">
        <v>44974</v>
      </c>
      <c r="I141" s="133" t="s">
        <v>26</v>
      </c>
    </row>
    <row r="142" spans="1:9" ht="26.1" customHeight="1" x14ac:dyDescent="0.25">
      <c r="A142" s="162" t="s">
        <v>602</v>
      </c>
      <c r="B142" s="132" t="s">
        <v>1189</v>
      </c>
      <c r="C142" s="132" t="s">
        <v>1185</v>
      </c>
      <c r="D142" s="162" t="s">
        <v>455</v>
      </c>
      <c r="E142" s="149">
        <f>Lapkritis!E19+Gruodis!E72</f>
        <v>17800.550000000003</v>
      </c>
      <c r="F142" s="150">
        <f>Lapkritis!F19+Gruodis!F72</f>
        <v>3415</v>
      </c>
      <c r="G142" s="148">
        <v>14</v>
      </c>
      <c r="H142" s="158">
        <v>45247</v>
      </c>
      <c r="I142" s="133" t="s">
        <v>147</v>
      </c>
    </row>
    <row r="143" spans="1:9" ht="26.1" customHeight="1" x14ac:dyDescent="0.25">
      <c r="A143" s="162" t="s">
        <v>603</v>
      </c>
      <c r="B143" s="132" t="s">
        <v>88</v>
      </c>
      <c r="C143" s="132" t="s">
        <v>88</v>
      </c>
      <c r="D143" s="162" t="s">
        <v>13</v>
      </c>
      <c r="E143" s="149">
        <f>Sausis!E16+Vasaris!E52+Kovas!E59+Balandis!E107+Gegužė!E91+Birželis!E89</f>
        <v>16978.700000000234</v>
      </c>
      <c r="F143" s="150">
        <f>Sausis!F16+Vasaris!F52+Kovas!F59+Balandis!F107+Gegužė!F91+Birželis!F89</f>
        <v>2642</v>
      </c>
      <c r="G143" s="148">
        <v>7</v>
      </c>
      <c r="H143" s="158">
        <v>44848</v>
      </c>
      <c r="I143" s="133" t="s">
        <v>89</v>
      </c>
    </row>
    <row r="144" spans="1:9" ht="26.1" customHeight="1" x14ac:dyDescent="0.25">
      <c r="A144" s="162" t="s">
        <v>604</v>
      </c>
      <c r="B144" s="132" t="s">
        <v>435</v>
      </c>
      <c r="C144" s="132" t="s">
        <v>436</v>
      </c>
      <c r="D144" s="162" t="s">
        <v>10</v>
      </c>
      <c r="E144" s="149">
        <f>Balandis!E24+Gegužė!E30+Birželis!E49+Rugsėjis!E60</f>
        <v>16581.370000000003</v>
      </c>
      <c r="F144" s="150">
        <f>Balandis!F24+Gegužė!F30+Birželis!F49+Rugsėjis!F60</f>
        <v>2653</v>
      </c>
      <c r="G144" s="150">
        <v>3</v>
      </c>
      <c r="H144" s="158">
        <v>45047</v>
      </c>
      <c r="I144" s="133" t="s">
        <v>18</v>
      </c>
    </row>
    <row r="145" spans="1:9" ht="26.1" customHeight="1" x14ac:dyDescent="0.25">
      <c r="A145" s="162" t="s">
        <v>605</v>
      </c>
      <c r="B145" s="154" t="s">
        <v>941</v>
      </c>
      <c r="C145" s="132" t="s">
        <v>942</v>
      </c>
      <c r="D145" s="162" t="s">
        <v>63</v>
      </c>
      <c r="E145" s="149">
        <f>Rugpjūtis!E21+Rugsėjis!E40</f>
        <v>16297.83</v>
      </c>
      <c r="F145" s="150">
        <f>Rugpjūtis!F21+Rugsėjis!F40</f>
        <v>3559</v>
      </c>
      <c r="G145" s="148">
        <v>16</v>
      </c>
      <c r="H145" s="158">
        <v>45156</v>
      </c>
      <c r="I145" s="133" t="s">
        <v>26</v>
      </c>
    </row>
    <row r="146" spans="1:9" ht="26.1" customHeight="1" x14ac:dyDescent="0.25">
      <c r="A146" s="162" t="s">
        <v>606</v>
      </c>
      <c r="B146" s="132" t="s">
        <v>1170</v>
      </c>
      <c r="C146" s="132" t="s">
        <v>1169</v>
      </c>
      <c r="D146" s="162" t="s">
        <v>10</v>
      </c>
      <c r="E146" s="149">
        <f>Lapkritis!E23</f>
        <v>15916.21</v>
      </c>
      <c r="F146" s="150">
        <f>Lapkritis!F23</f>
        <v>2262</v>
      </c>
      <c r="G146" s="148">
        <v>11</v>
      </c>
      <c r="H146" s="158">
        <v>45233</v>
      </c>
      <c r="I146" s="133" t="s">
        <v>35</v>
      </c>
    </row>
    <row r="147" spans="1:9" ht="26.1" customHeight="1" x14ac:dyDescent="0.25">
      <c r="A147" s="162" t="s">
        <v>554</v>
      </c>
      <c r="B147" s="132" t="s">
        <v>1180</v>
      </c>
      <c r="C147" s="132" t="s">
        <v>1181</v>
      </c>
      <c r="D147" s="162" t="s">
        <v>181</v>
      </c>
      <c r="E147" s="149">
        <f>Lapkritis!E28+Gruodis!E25</f>
        <v>15639</v>
      </c>
      <c r="F147" s="150">
        <f>Lapkritis!F28+Gruodis!F25</f>
        <v>2649</v>
      </c>
      <c r="G147" s="148">
        <v>10</v>
      </c>
      <c r="H147" s="158">
        <v>45254</v>
      </c>
      <c r="I147" s="133" t="s">
        <v>105</v>
      </c>
    </row>
    <row r="148" spans="1:9" ht="26.1" customHeight="1" x14ac:dyDescent="0.25">
      <c r="A148" s="162" t="s">
        <v>553</v>
      </c>
      <c r="B148" s="132" t="s">
        <v>1247</v>
      </c>
      <c r="C148" s="132" t="s">
        <v>1247</v>
      </c>
      <c r="D148" s="162" t="s">
        <v>1248</v>
      </c>
      <c r="E148" s="149">
        <f>Gruodis!E19</f>
        <v>15600.72</v>
      </c>
      <c r="F148" s="150">
        <f>Gruodis!F19</f>
        <v>3012</v>
      </c>
      <c r="G148" s="150">
        <v>19</v>
      </c>
      <c r="H148" s="158">
        <v>45289</v>
      </c>
      <c r="I148" s="133" t="s">
        <v>32</v>
      </c>
    </row>
    <row r="149" spans="1:9" ht="26.1" customHeight="1" x14ac:dyDescent="0.25">
      <c r="A149" s="162" t="s">
        <v>607</v>
      </c>
      <c r="B149" s="132" t="s">
        <v>1112</v>
      </c>
      <c r="C149" s="132" t="s">
        <v>1112</v>
      </c>
      <c r="D149" s="162" t="s">
        <v>23</v>
      </c>
      <c r="E149" s="149">
        <f>Spalis!E27+Lapkritis!E40+Gruodis!E61</f>
        <v>14832.47</v>
      </c>
      <c r="F149" s="150">
        <f>Spalis!F27+Lapkritis!F40+Gruodis!F61</f>
        <v>2233</v>
      </c>
      <c r="G149" s="148">
        <v>8</v>
      </c>
      <c r="H149" s="158">
        <v>45205</v>
      </c>
      <c r="I149" s="133" t="s">
        <v>979</v>
      </c>
    </row>
    <row r="150" spans="1:9" ht="26.1" customHeight="1" x14ac:dyDescent="0.25">
      <c r="A150" s="162" t="s">
        <v>608</v>
      </c>
      <c r="B150" s="132" t="s">
        <v>1341</v>
      </c>
      <c r="C150" s="132" t="s">
        <v>1342</v>
      </c>
      <c r="D150" s="162" t="s">
        <v>1343</v>
      </c>
      <c r="E150" s="149">
        <f>Balandis!E22</f>
        <v>14104</v>
      </c>
      <c r="F150" s="150">
        <f>Balandis!F22</f>
        <v>3105</v>
      </c>
      <c r="G150" s="150">
        <v>18</v>
      </c>
      <c r="H150" s="158">
        <v>45037</v>
      </c>
      <c r="I150" s="133" t="s">
        <v>55</v>
      </c>
    </row>
    <row r="151" spans="1:9" ht="26.1" customHeight="1" x14ac:dyDescent="0.25">
      <c r="A151" s="162" t="s">
        <v>609</v>
      </c>
      <c r="B151" s="131" t="s">
        <v>92</v>
      </c>
      <c r="C151" s="131" t="s">
        <v>93</v>
      </c>
      <c r="D151" s="162" t="s">
        <v>10</v>
      </c>
      <c r="E151" s="149">
        <f>Sausis!E22+Vasaris!E35</f>
        <v>13830.369999999999</v>
      </c>
      <c r="F151" s="150">
        <f>Sausis!F22+Vasaris!F35</f>
        <v>2130</v>
      </c>
      <c r="G151" s="148">
        <v>12</v>
      </c>
      <c r="H151" s="158">
        <v>44953</v>
      </c>
      <c r="I151" s="133" t="s">
        <v>71</v>
      </c>
    </row>
    <row r="152" spans="1:9" ht="26.1" customHeight="1" x14ac:dyDescent="0.25">
      <c r="A152" s="162" t="s">
        <v>610</v>
      </c>
      <c r="B152" s="131" t="s">
        <v>94</v>
      </c>
      <c r="C152" s="131" t="s">
        <v>95</v>
      </c>
      <c r="D152" s="162" t="s">
        <v>10</v>
      </c>
      <c r="E152" s="149">
        <f>Sausis!E21+Vasaris!E44+Kovas!E86</f>
        <v>13497.67</v>
      </c>
      <c r="F152" s="150">
        <f>Sausis!F21+Vasaris!F44+Kovas!F86</f>
        <v>1995</v>
      </c>
      <c r="G152" s="148">
        <v>3</v>
      </c>
      <c r="H152" s="158">
        <v>44883</v>
      </c>
      <c r="I152" s="133" t="s">
        <v>11</v>
      </c>
    </row>
    <row r="153" spans="1:9" ht="26.1" customHeight="1" x14ac:dyDescent="0.25">
      <c r="A153" s="162" t="s">
        <v>611</v>
      </c>
      <c r="B153" s="132" t="s">
        <v>246</v>
      </c>
      <c r="C153" s="132" t="s">
        <v>247</v>
      </c>
      <c r="D153" s="162" t="s">
        <v>10</v>
      </c>
      <c r="E153" s="149">
        <f>Kovas!E28+Balandis!E39+Gegužė!E58+Birželis!E48+Liepa!E57+Rugpjūtis!E56</f>
        <v>13424.500000000005</v>
      </c>
      <c r="F153" s="150">
        <f>Kovas!F28+Balandis!F39+Gegužė!F58+Birželis!F48+Liepa!F57+Rugpjūtis!F56</f>
        <v>2162</v>
      </c>
      <c r="G153" s="150">
        <v>6</v>
      </c>
      <c r="H153" s="158">
        <v>44678</v>
      </c>
      <c r="I153" s="133" t="s">
        <v>32</v>
      </c>
    </row>
    <row r="154" spans="1:9" ht="26.1" customHeight="1" x14ac:dyDescent="0.25">
      <c r="A154" s="162" t="s">
        <v>612</v>
      </c>
      <c r="B154" s="154" t="s">
        <v>964</v>
      </c>
      <c r="C154" s="132" t="s">
        <v>963</v>
      </c>
      <c r="D154" s="162" t="s">
        <v>965</v>
      </c>
      <c r="E154" s="149">
        <f>Rugpjūtis!E22+Rugsėjis!E53</f>
        <v>13228.6</v>
      </c>
      <c r="F154" s="150">
        <f>Rugpjūtis!F22+Rugsėjis!F53</f>
        <v>2789</v>
      </c>
      <c r="G154" s="148">
        <v>16</v>
      </c>
      <c r="H154" s="158">
        <v>45149</v>
      </c>
      <c r="I154" s="133" t="s">
        <v>71</v>
      </c>
    </row>
    <row r="155" spans="1:9" ht="26.1" customHeight="1" x14ac:dyDescent="0.25">
      <c r="A155" s="162" t="s">
        <v>613</v>
      </c>
      <c r="B155" s="154" t="s">
        <v>943</v>
      </c>
      <c r="C155" s="132" t="s">
        <v>944</v>
      </c>
      <c r="D155" s="162" t="s">
        <v>10</v>
      </c>
      <c r="E155" s="149">
        <f>Rugpjūtis!E24+Rugsėjis!E41</f>
        <v>13210.25</v>
      </c>
      <c r="F155" s="150">
        <f>Rugpjūtis!F24+Rugsėjis!F41</f>
        <v>2574</v>
      </c>
      <c r="G155" s="148">
        <v>13</v>
      </c>
      <c r="H155" s="158" t="s">
        <v>945</v>
      </c>
      <c r="I155" s="133" t="s">
        <v>26</v>
      </c>
    </row>
    <row r="156" spans="1:9" ht="26.1" customHeight="1" x14ac:dyDescent="0.25">
      <c r="A156" s="162" t="s">
        <v>614</v>
      </c>
      <c r="B156" s="131" t="s">
        <v>96</v>
      </c>
      <c r="C156" s="131" t="s">
        <v>96</v>
      </c>
      <c r="D156" s="162" t="s">
        <v>13</v>
      </c>
      <c r="E156" s="149">
        <f>Sausis!E19+Vasaris!E74+Kovas!E70+Gruodis!E82</f>
        <v>12696.210000000001</v>
      </c>
      <c r="F156" s="150">
        <f>Sausis!F19+Vasaris!F74+Kovas!F70+Gruodis!F82</f>
        <v>2756</v>
      </c>
      <c r="G156" s="148">
        <v>5</v>
      </c>
      <c r="H156" s="158">
        <v>44911</v>
      </c>
      <c r="I156" s="133" t="s">
        <v>97</v>
      </c>
    </row>
    <row r="157" spans="1:9" ht="26.1" customHeight="1" x14ac:dyDescent="0.25">
      <c r="A157" s="162" t="s">
        <v>615</v>
      </c>
      <c r="B157" s="132" t="s">
        <v>832</v>
      </c>
      <c r="C157" s="132" t="s">
        <v>833</v>
      </c>
      <c r="D157" s="162" t="s">
        <v>834</v>
      </c>
      <c r="E157" s="149">
        <f>Vasaris!E57+Kovas!E35+Balandis!E63+Gegužė!E42+Birželis!E66+Lapkritis!E39+Gruodis!E50</f>
        <v>12625</v>
      </c>
      <c r="F157" s="150">
        <f>Vasaris!F57+Kovas!F35+Balandis!F63+Gegužė!F42+Birželis!F66+Lapkritis!F39+Gruodis!F50</f>
        <v>3120</v>
      </c>
      <c r="G157" s="150">
        <v>1</v>
      </c>
      <c r="H157" s="158">
        <v>44807</v>
      </c>
      <c r="I157" s="133" t="s">
        <v>831</v>
      </c>
    </row>
    <row r="158" spans="1:9" ht="26.1" customHeight="1" x14ac:dyDescent="0.25">
      <c r="A158" s="162" t="s">
        <v>616</v>
      </c>
      <c r="B158" s="132" t="s">
        <v>437</v>
      </c>
      <c r="C158" s="132" t="s">
        <v>438</v>
      </c>
      <c r="D158" s="162" t="s">
        <v>10</v>
      </c>
      <c r="E158" s="149">
        <f>Balandis!E25+Gegužė!E88</f>
        <v>12346.880000000001</v>
      </c>
      <c r="F158" s="150">
        <f>Balandis!F25+Gegužė!F88</f>
        <v>1871</v>
      </c>
      <c r="G158" s="150">
        <v>15</v>
      </c>
      <c r="H158" s="158">
        <v>45030</v>
      </c>
      <c r="I158" s="133" t="s">
        <v>18</v>
      </c>
    </row>
    <row r="159" spans="1:9" ht="26.1" customHeight="1" x14ac:dyDescent="0.25">
      <c r="A159" s="162" t="s">
        <v>617</v>
      </c>
      <c r="B159" s="132" t="s">
        <v>263</v>
      </c>
      <c r="C159" s="132" t="s">
        <v>267</v>
      </c>
      <c r="D159" s="162" t="s">
        <v>278</v>
      </c>
      <c r="E159" s="149">
        <f>Kovas!E40+Balandis!E34+Gegužė!E45+Birželis!E63+Liepa!E55+Rugpjūtis!E45+Rugsėjis!E56</f>
        <v>12238.82</v>
      </c>
      <c r="F159" s="150">
        <f>Kovas!F40+Balandis!F34+Gegužė!F45+Birželis!F63+Liepa!F55+Rugpjūtis!F45+Rugsėjis!F56</f>
        <v>2178</v>
      </c>
      <c r="G159" s="150">
        <v>10</v>
      </c>
      <c r="H159" s="158">
        <v>45012</v>
      </c>
      <c r="I159" s="133" t="s">
        <v>38</v>
      </c>
    </row>
    <row r="160" spans="1:9" ht="26.1" customHeight="1" x14ac:dyDescent="0.25">
      <c r="A160" s="162" t="s">
        <v>618</v>
      </c>
      <c r="B160" s="132" t="s">
        <v>974</v>
      </c>
      <c r="C160" s="132" t="s">
        <v>975</v>
      </c>
      <c r="D160" s="162" t="s">
        <v>365</v>
      </c>
      <c r="E160" s="149">
        <f>Rugpjūtis!E23</f>
        <v>12165.72</v>
      </c>
      <c r="F160" s="150">
        <f>Rugpjūtis!F23</f>
        <v>2593</v>
      </c>
      <c r="G160" s="148">
        <v>9</v>
      </c>
      <c r="H160" s="158">
        <v>45149</v>
      </c>
      <c r="I160" s="133" t="s">
        <v>457</v>
      </c>
    </row>
    <row r="161" spans="1:9" ht="26.1" customHeight="1" x14ac:dyDescent="0.25">
      <c r="A161" s="162" t="s">
        <v>619</v>
      </c>
      <c r="B161" s="132" t="s">
        <v>871</v>
      </c>
      <c r="C161" s="132" t="s">
        <v>872</v>
      </c>
      <c r="D161" s="162" t="s">
        <v>10</v>
      </c>
      <c r="E161" s="149">
        <f>Liepa!E20</f>
        <v>11899.63</v>
      </c>
      <c r="F161" s="150">
        <f>Liepa!F20</f>
        <v>1896</v>
      </c>
      <c r="G161" s="150">
        <v>13</v>
      </c>
      <c r="H161" s="158">
        <v>45114</v>
      </c>
      <c r="I161" s="133" t="s">
        <v>26</v>
      </c>
    </row>
    <row r="162" spans="1:9" ht="26.1" customHeight="1" x14ac:dyDescent="0.25">
      <c r="A162" s="162" t="s">
        <v>620</v>
      </c>
      <c r="B162" s="132" t="s">
        <v>325</v>
      </c>
      <c r="C162" s="132" t="s">
        <v>326</v>
      </c>
      <c r="D162" s="162" t="s">
        <v>327</v>
      </c>
      <c r="E162" s="149">
        <f>Kovas!E27+Balandis!E40+Gegužė!E86</f>
        <v>11878.2</v>
      </c>
      <c r="F162" s="150">
        <f>Kovas!F27+Balandis!F40+Gegužė!F86</f>
        <v>2188</v>
      </c>
      <c r="G162" s="150">
        <v>16</v>
      </c>
      <c r="H162" s="158">
        <v>45009</v>
      </c>
      <c r="I162" s="133" t="s">
        <v>46</v>
      </c>
    </row>
    <row r="163" spans="1:9" ht="26.1" customHeight="1" x14ac:dyDescent="0.25">
      <c r="A163" s="162" t="s">
        <v>621</v>
      </c>
      <c r="B163" s="132" t="s">
        <v>261</v>
      </c>
      <c r="C163" s="132" t="s">
        <v>264</v>
      </c>
      <c r="D163" s="162" t="s">
        <v>60</v>
      </c>
      <c r="E163" s="149">
        <f>Kovas!E36+Balandis!E36+Gegužė!E65+Birželis!E69+Liepa!E49+Rugpjūtis!E60+Spalis!E58</f>
        <v>11363.2</v>
      </c>
      <c r="F163" s="150">
        <f>Kovas!F36+Balandis!F36+Gegužė!F65+Birželis!F69+Liepa!F49+Rugpjūtis!F60+Spalis!F58</f>
        <v>1950</v>
      </c>
      <c r="G163" s="150">
        <v>11</v>
      </c>
      <c r="H163" s="158">
        <v>45012</v>
      </c>
      <c r="I163" s="133" t="s">
        <v>38</v>
      </c>
    </row>
    <row r="164" spans="1:9" ht="26.1" customHeight="1" x14ac:dyDescent="0.25">
      <c r="A164" s="162" t="s">
        <v>622</v>
      </c>
      <c r="B164" s="132" t="s">
        <v>360</v>
      </c>
      <c r="C164" s="132" t="s">
        <v>359</v>
      </c>
      <c r="D164" s="162" t="s">
        <v>10</v>
      </c>
      <c r="E164" s="149">
        <f>Balandis!E35+Gegužė!E23+Birželis!E59+Liepa!E63+Rugpjūtis!E52+Lapkritis!E76</f>
        <v>11362.47</v>
      </c>
      <c r="F164" s="150">
        <f>Balandis!F35+Gegužė!F23+Birželis!F59+Liepa!F63+Rugpjūtis!F52+Lapkritis!F76</f>
        <v>1872</v>
      </c>
      <c r="G164" s="150">
        <v>21</v>
      </c>
      <c r="H164" s="158">
        <v>45044</v>
      </c>
      <c r="I164" s="133" t="s">
        <v>32</v>
      </c>
    </row>
    <row r="165" spans="1:9" ht="26.1" customHeight="1" x14ac:dyDescent="0.25">
      <c r="A165" s="162" t="s">
        <v>623</v>
      </c>
      <c r="B165" s="132" t="s">
        <v>1255</v>
      </c>
      <c r="C165" s="132" t="s">
        <v>1256</v>
      </c>
      <c r="D165" s="162" t="s">
        <v>10</v>
      </c>
      <c r="E165" s="149">
        <f>Gruodis!E21</f>
        <v>11241</v>
      </c>
      <c r="F165" s="150">
        <f>Gruodis!F21</f>
        <v>1648</v>
      </c>
      <c r="G165" s="150">
        <v>14</v>
      </c>
      <c r="H165" s="158">
        <v>45275</v>
      </c>
      <c r="I165" s="133" t="s">
        <v>55</v>
      </c>
    </row>
    <row r="166" spans="1:9" ht="26.1" customHeight="1" x14ac:dyDescent="0.25">
      <c r="A166" s="162" t="s">
        <v>624</v>
      </c>
      <c r="B166" s="132" t="s">
        <v>1076</v>
      </c>
      <c r="C166" s="132" t="s">
        <v>1077</v>
      </c>
      <c r="D166" s="162" t="s">
        <v>87</v>
      </c>
      <c r="E166" s="149">
        <f>Spalis!E34+Lapkritis!E37+Gruodis!E66</f>
        <v>11139.91</v>
      </c>
      <c r="F166" s="150">
        <f>Spalis!F34+Lapkritis!F37+Gruodis!F66</f>
        <v>1727</v>
      </c>
      <c r="G166" s="148">
        <v>12</v>
      </c>
      <c r="H166" s="158">
        <v>45226</v>
      </c>
      <c r="I166" s="133" t="s">
        <v>26</v>
      </c>
    </row>
    <row r="167" spans="1:9" ht="26.1" customHeight="1" x14ac:dyDescent="0.25">
      <c r="A167" s="162" t="s">
        <v>625</v>
      </c>
      <c r="B167" s="132" t="s">
        <v>835</v>
      </c>
      <c r="C167" s="132" t="s">
        <v>836</v>
      </c>
      <c r="D167" s="162" t="s">
        <v>837</v>
      </c>
      <c r="E167" s="149">
        <f>Sausis!E36+Vasaris!E70+Kovas!E52+Balandis!E62+Gegužė!E43+Birželis!E27+Gruodis!E38</f>
        <v>11105</v>
      </c>
      <c r="F167" s="150">
        <f>Sausis!F36+Vasaris!F70+Kovas!F52+Balandis!F62+Gegužė!F43+Birželis!F27+Gruodis!F38</f>
        <v>3028</v>
      </c>
      <c r="G167" s="150">
        <v>1</v>
      </c>
      <c r="H167" s="158">
        <v>44716</v>
      </c>
      <c r="I167" s="133" t="s">
        <v>831</v>
      </c>
    </row>
    <row r="168" spans="1:9" ht="26.1" customHeight="1" x14ac:dyDescent="0.25">
      <c r="A168" s="162" t="s">
        <v>626</v>
      </c>
      <c r="B168" s="132" t="s">
        <v>260</v>
      </c>
      <c r="C168" s="132" t="s">
        <v>265</v>
      </c>
      <c r="D168" s="162" t="s">
        <v>277</v>
      </c>
      <c r="E168" s="149">
        <f>Kovas!E38+Balandis!E32+Gegužė!E72+Birželis!E86</f>
        <v>11071.509999999997</v>
      </c>
      <c r="F168" s="150">
        <f>Kovas!F38+Balandis!F32+Gegužė!F72+Birželis!F86</f>
        <v>1958</v>
      </c>
      <c r="G168" s="150">
        <v>12</v>
      </c>
      <c r="H168" s="158">
        <v>45012</v>
      </c>
      <c r="I168" s="295" t="s">
        <v>38</v>
      </c>
    </row>
    <row r="169" spans="1:9" ht="26.1" customHeight="1" x14ac:dyDescent="0.25">
      <c r="A169" s="162" t="s">
        <v>627</v>
      </c>
      <c r="B169" s="132" t="s">
        <v>1182</v>
      </c>
      <c r="C169" s="132" t="s">
        <v>1183</v>
      </c>
      <c r="D169" s="162" t="s">
        <v>10</v>
      </c>
      <c r="E169" s="149">
        <f>Lapkritis!E32+Gruodis!E33</f>
        <v>10995</v>
      </c>
      <c r="F169" s="150">
        <f>Lapkritis!F32+Gruodis!F33</f>
        <v>1718</v>
      </c>
      <c r="G169" s="148">
        <v>10</v>
      </c>
      <c r="H169" s="158">
        <v>45254</v>
      </c>
      <c r="I169" s="133" t="s">
        <v>55</v>
      </c>
    </row>
    <row r="170" spans="1:9" ht="26.1" customHeight="1" x14ac:dyDescent="0.25">
      <c r="A170" s="162" t="s">
        <v>628</v>
      </c>
      <c r="B170" s="132" t="s">
        <v>1038</v>
      </c>
      <c r="C170" s="132" t="s">
        <v>1039</v>
      </c>
      <c r="D170" s="162" t="s">
        <v>13</v>
      </c>
      <c r="E170" s="149">
        <f>Rugsėjis!E26+Spalis!E44+Lapkritis!E68</f>
        <v>10609</v>
      </c>
      <c r="F170" s="150">
        <f>Rugsėjis!F26+Spalis!F44+Lapkritis!F68</f>
        <v>2049</v>
      </c>
      <c r="G170" s="150">
        <v>18</v>
      </c>
      <c r="H170" s="158">
        <v>45177</v>
      </c>
      <c r="I170" s="133" t="s">
        <v>55</v>
      </c>
    </row>
    <row r="171" spans="1:9" ht="26.1" customHeight="1" x14ac:dyDescent="0.25">
      <c r="A171" s="162" t="s">
        <v>629</v>
      </c>
      <c r="B171" s="132" t="s">
        <v>764</v>
      </c>
      <c r="C171" s="132" t="s">
        <v>765</v>
      </c>
      <c r="D171" s="162" t="s">
        <v>10</v>
      </c>
      <c r="E171" s="149">
        <f>Birželis!E18+Liepa!E40+Rugpjūtis!E42+Rugsėjis!E49</f>
        <v>10595.1</v>
      </c>
      <c r="F171" s="150">
        <f>Birželis!F18+Liepa!F40+Rugpjūtis!F42+Rugsėjis!F49</f>
        <v>1615</v>
      </c>
      <c r="G171" s="150">
        <v>16</v>
      </c>
      <c r="H171" s="158">
        <v>45079</v>
      </c>
      <c r="I171" s="133" t="s">
        <v>32</v>
      </c>
    </row>
    <row r="172" spans="1:9" ht="26.1" customHeight="1" x14ac:dyDescent="0.25">
      <c r="A172" s="162" t="s">
        <v>630</v>
      </c>
      <c r="B172" s="132" t="s">
        <v>1029</v>
      </c>
      <c r="C172" s="132" t="s">
        <v>1030</v>
      </c>
      <c r="D172" s="162" t="s">
        <v>54</v>
      </c>
      <c r="E172" s="149">
        <f>Rugsėjis!E24</f>
        <v>10502.25</v>
      </c>
      <c r="F172" s="150">
        <f>Rugsėjis!F24</f>
        <v>1749</v>
      </c>
      <c r="G172" s="150">
        <v>15</v>
      </c>
      <c r="H172" s="158">
        <v>45170</v>
      </c>
      <c r="I172" s="133" t="s">
        <v>310</v>
      </c>
    </row>
    <row r="173" spans="1:9" ht="26.1" customHeight="1" x14ac:dyDescent="0.25">
      <c r="A173" s="162" t="s">
        <v>631</v>
      </c>
      <c r="B173" s="132" t="s">
        <v>100</v>
      </c>
      <c r="C173" s="132" t="s">
        <v>101</v>
      </c>
      <c r="D173" s="162" t="s">
        <v>10</v>
      </c>
      <c r="E173" s="149">
        <f>Sausis!E25+Vasaris!E40+Kovas!E105+Rugpjūtis!E40</f>
        <v>10457.879999999999</v>
      </c>
      <c r="F173" s="150">
        <f>Sausis!F25+Vasaris!F40+Kovas!F105+Rugpjūtis!F40</f>
        <v>2501</v>
      </c>
      <c r="G173" s="148">
        <v>4</v>
      </c>
      <c r="H173" s="158">
        <v>44890</v>
      </c>
      <c r="I173" s="133" t="s">
        <v>11</v>
      </c>
    </row>
    <row r="174" spans="1:9" ht="26.1" customHeight="1" x14ac:dyDescent="0.25">
      <c r="A174" s="162" t="s">
        <v>632</v>
      </c>
      <c r="B174" s="132" t="s">
        <v>1108</v>
      </c>
      <c r="C174" s="132" t="s">
        <v>1109</v>
      </c>
      <c r="D174" s="162" t="s">
        <v>54</v>
      </c>
      <c r="E174" s="149">
        <f>Spalis!E28+Lapkritis!E60</f>
        <v>10340</v>
      </c>
      <c r="F174" s="150">
        <f>Spalis!F28+Lapkritis!F60</f>
        <v>2031</v>
      </c>
      <c r="G174" s="148">
        <v>19</v>
      </c>
      <c r="H174" s="158">
        <v>45205</v>
      </c>
      <c r="I174" s="133" t="s">
        <v>341</v>
      </c>
    </row>
    <row r="175" spans="1:9" ht="26.1" customHeight="1" x14ac:dyDescent="0.25">
      <c r="A175" s="162" t="s">
        <v>633</v>
      </c>
      <c r="B175" s="215" t="s">
        <v>102</v>
      </c>
      <c r="C175" s="215" t="s">
        <v>103</v>
      </c>
      <c r="D175" s="162" t="s">
        <v>104</v>
      </c>
      <c r="E175" s="149">
        <f>Sausis!E24+Vasaris!E42</f>
        <v>10319.49</v>
      </c>
      <c r="F175" s="150">
        <f>Sausis!F24+Vasaris!F42</f>
        <v>1983</v>
      </c>
      <c r="G175" s="148">
        <v>7</v>
      </c>
      <c r="H175" s="158">
        <v>44932</v>
      </c>
      <c r="I175" s="133" t="s">
        <v>105</v>
      </c>
    </row>
    <row r="176" spans="1:9" ht="26.1" customHeight="1" x14ac:dyDescent="0.25">
      <c r="A176" s="162" t="s">
        <v>634</v>
      </c>
      <c r="B176" s="132" t="s">
        <v>683</v>
      </c>
      <c r="C176" s="132" t="s">
        <v>684</v>
      </c>
      <c r="D176" s="162" t="s">
        <v>685</v>
      </c>
      <c r="E176" s="149">
        <f>Gegužė!E24+Birželis!E30+Liepa!E33+Rugpjūtis!E57+Rugsėjis!E43+Spalis!E59</f>
        <v>10308.4</v>
      </c>
      <c r="F176" s="150">
        <f>Gegužė!F24+Birželis!F30+Liepa!F33+Rugpjūtis!F57+Rugsėjis!F43+Spalis!F59</f>
        <v>1802</v>
      </c>
      <c r="G176" s="150">
        <v>15</v>
      </c>
      <c r="H176" s="158">
        <v>45065</v>
      </c>
      <c r="I176" s="133" t="s">
        <v>35</v>
      </c>
    </row>
    <row r="177" spans="1:9" ht="26.1" customHeight="1" x14ac:dyDescent="0.25">
      <c r="A177" s="162" t="s">
        <v>635</v>
      </c>
      <c r="B177" s="132" t="s">
        <v>1012</v>
      </c>
      <c r="C177" s="132" t="s">
        <v>1013</v>
      </c>
      <c r="D177" s="162" t="s">
        <v>10</v>
      </c>
      <c r="E177" s="149">
        <f>Rugsėjis!E25+Spalis!E61</f>
        <v>9923.7900000000009</v>
      </c>
      <c r="F177" s="150">
        <f>Rugsėjis!F25+Spalis!F61</f>
        <v>1629</v>
      </c>
      <c r="G177" s="150">
        <v>12</v>
      </c>
      <c r="H177" s="158">
        <v>45191</v>
      </c>
      <c r="I177" s="133" t="s">
        <v>71</v>
      </c>
    </row>
    <row r="178" spans="1:9" ht="26.1" customHeight="1" x14ac:dyDescent="0.25">
      <c r="A178" s="162" t="s">
        <v>636</v>
      </c>
      <c r="B178" s="132" t="s">
        <v>1186</v>
      </c>
      <c r="C178" s="132" t="s">
        <v>1186</v>
      </c>
      <c r="D178" s="162" t="s">
        <v>13</v>
      </c>
      <c r="E178" s="149">
        <f>Lapkritis!E27</f>
        <v>9824.94</v>
      </c>
      <c r="F178" s="150">
        <f>Lapkritis!F27</f>
        <v>1657</v>
      </c>
      <c r="G178" s="148">
        <v>7</v>
      </c>
      <c r="H178" s="158">
        <v>45248</v>
      </c>
      <c r="I178" s="133" t="s">
        <v>1187</v>
      </c>
    </row>
    <row r="179" spans="1:9" ht="26.1" customHeight="1" x14ac:dyDescent="0.25">
      <c r="A179" s="162" t="s">
        <v>637</v>
      </c>
      <c r="B179" s="132" t="s">
        <v>887</v>
      </c>
      <c r="C179" s="132" t="s">
        <v>888</v>
      </c>
      <c r="D179" s="162" t="s">
        <v>188</v>
      </c>
      <c r="E179" s="149">
        <f>Liepa!E32+Rugsėjis!E29+Spalis!E48</f>
        <v>9470</v>
      </c>
      <c r="F179" s="149">
        <f>Liepa!F32+Rugsėjis!F29+Spalis!F48</f>
        <v>1691</v>
      </c>
      <c r="G179" s="150">
        <v>8</v>
      </c>
      <c r="H179" s="158">
        <v>45135</v>
      </c>
      <c r="I179" s="133" t="s">
        <v>147</v>
      </c>
    </row>
    <row r="180" spans="1:9" ht="26.1" customHeight="1" x14ac:dyDescent="0.25">
      <c r="A180" s="162" t="s">
        <v>638</v>
      </c>
      <c r="B180" s="132" t="s">
        <v>696</v>
      </c>
      <c r="C180" s="132" t="s">
        <v>696</v>
      </c>
      <c r="D180" s="162" t="s">
        <v>10</v>
      </c>
      <c r="E180" s="149">
        <f>Gegužė!E20+Birželis!E29</f>
        <v>9421.4000000000015</v>
      </c>
      <c r="F180" s="150">
        <f>Gegužė!F20+Birželis!F29</f>
        <v>1522</v>
      </c>
      <c r="G180" s="150">
        <v>9</v>
      </c>
      <c r="H180" s="158">
        <v>45072</v>
      </c>
      <c r="I180" s="133" t="s">
        <v>457</v>
      </c>
    </row>
    <row r="181" spans="1:9" ht="26.1" customHeight="1" x14ac:dyDescent="0.25">
      <c r="A181" s="162" t="s">
        <v>639</v>
      </c>
      <c r="B181" s="132" t="s">
        <v>688</v>
      </c>
      <c r="C181" s="132" t="s">
        <v>688</v>
      </c>
      <c r="D181" s="162" t="s">
        <v>689</v>
      </c>
      <c r="E181" s="149">
        <f>Gegužė!E18+Birželis!E58</f>
        <v>9387</v>
      </c>
      <c r="F181" s="150">
        <f>Gegužė!F18+Birželis!F58</f>
        <v>1564</v>
      </c>
      <c r="G181" s="150">
        <v>18</v>
      </c>
      <c r="H181" s="158">
        <v>45058</v>
      </c>
      <c r="I181" s="133" t="s">
        <v>55</v>
      </c>
    </row>
    <row r="182" spans="1:9" ht="26.1" customHeight="1" x14ac:dyDescent="0.25">
      <c r="A182" s="162" t="s">
        <v>640</v>
      </c>
      <c r="B182" s="132" t="s">
        <v>749</v>
      </c>
      <c r="C182" s="132" t="s">
        <v>750</v>
      </c>
      <c r="D182" s="162" t="s">
        <v>10</v>
      </c>
      <c r="E182" s="149">
        <f>Birželis!E16+Liepa!E67</f>
        <v>9367.08</v>
      </c>
      <c r="F182" s="150">
        <f>Birželis!F16+Liepa!F67</f>
        <v>1720</v>
      </c>
      <c r="G182" s="148">
        <v>16</v>
      </c>
      <c r="H182" s="158">
        <v>45093</v>
      </c>
      <c r="I182" s="133" t="s">
        <v>26</v>
      </c>
    </row>
    <row r="183" spans="1:9" ht="26.1" customHeight="1" x14ac:dyDescent="0.25">
      <c r="A183" s="162" t="s">
        <v>641</v>
      </c>
      <c r="B183" s="132" t="s">
        <v>106</v>
      </c>
      <c r="C183" s="132" t="s">
        <v>107</v>
      </c>
      <c r="D183" s="162" t="s">
        <v>108</v>
      </c>
      <c r="E183" s="149">
        <f>Sausis!E23+Vasaris!E55</f>
        <v>8980</v>
      </c>
      <c r="F183" s="150">
        <f>Sausis!F23+Vasaris!F55</f>
        <v>1553</v>
      </c>
      <c r="G183" s="148">
        <v>5</v>
      </c>
      <c r="H183" s="158">
        <v>44855</v>
      </c>
      <c r="I183" s="133" t="s">
        <v>105</v>
      </c>
    </row>
    <row r="184" spans="1:9" ht="26.1" customHeight="1" x14ac:dyDescent="0.25">
      <c r="A184" s="162" t="s">
        <v>642</v>
      </c>
      <c r="B184" s="132" t="s">
        <v>889</v>
      </c>
      <c r="C184" s="132" t="s">
        <v>890</v>
      </c>
      <c r="D184" s="162" t="s">
        <v>63</v>
      </c>
      <c r="E184" s="149">
        <f>Liepa!E24+Rugsėjis!E47</f>
        <v>8630</v>
      </c>
      <c r="F184" s="149">
        <f>Liepa!F24+Rugsėjis!F47</f>
        <v>1460</v>
      </c>
      <c r="G184" s="150">
        <v>8</v>
      </c>
      <c r="H184" s="158">
        <v>45121</v>
      </c>
      <c r="I184" s="133" t="s">
        <v>147</v>
      </c>
    </row>
    <row r="185" spans="1:9" ht="26.1" customHeight="1" x14ac:dyDescent="0.25">
      <c r="A185" s="162" t="s">
        <v>643</v>
      </c>
      <c r="B185" s="132" t="s">
        <v>451</v>
      </c>
      <c r="C185" s="132" t="s">
        <v>451</v>
      </c>
      <c r="D185" s="162" t="s">
        <v>396</v>
      </c>
      <c r="E185" s="149">
        <f>Balandis!E29+Gegužė!E52</f>
        <v>8461.11</v>
      </c>
      <c r="F185" s="150">
        <f>Balandis!F29+Gegužė!F52</f>
        <v>1392</v>
      </c>
      <c r="G185" s="150">
        <v>10</v>
      </c>
      <c r="H185" s="158">
        <v>45030</v>
      </c>
      <c r="I185" s="133" t="s">
        <v>452</v>
      </c>
    </row>
    <row r="186" spans="1:9" ht="26.1" customHeight="1" x14ac:dyDescent="0.25">
      <c r="A186" s="162" t="s">
        <v>645</v>
      </c>
      <c r="B186" s="132" t="s">
        <v>109</v>
      </c>
      <c r="C186" s="132" t="s">
        <v>110</v>
      </c>
      <c r="D186" s="162" t="s">
        <v>10</v>
      </c>
      <c r="E186" s="149">
        <f>Vasaris!E29</f>
        <v>8346.6299999999992</v>
      </c>
      <c r="F186" s="150">
        <f>Vasaris!F29</f>
        <v>1212</v>
      </c>
      <c r="G186" s="148">
        <v>8</v>
      </c>
      <c r="H186" s="158">
        <v>44960</v>
      </c>
      <c r="I186" s="133" t="s">
        <v>46</v>
      </c>
    </row>
    <row r="187" spans="1:9" ht="26.1" customHeight="1" x14ac:dyDescent="0.25">
      <c r="A187" s="162" t="s">
        <v>709</v>
      </c>
      <c r="B187" s="132" t="s">
        <v>1245</v>
      </c>
      <c r="C187" s="132" t="s">
        <v>1246</v>
      </c>
      <c r="D187" s="162" t="s">
        <v>10</v>
      </c>
      <c r="E187" s="149">
        <f>Gruodis!E22</f>
        <v>8191.7</v>
      </c>
      <c r="F187" s="150">
        <f>Gruodis!F22</f>
        <v>1240</v>
      </c>
      <c r="G187" s="150">
        <v>13</v>
      </c>
      <c r="H187" s="158">
        <v>45268</v>
      </c>
      <c r="I187" s="133" t="s">
        <v>32</v>
      </c>
    </row>
    <row r="188" spans="1:9" ht="26.1" customHeight="1" x14ac:dyDescent="0.25">
      <c r="A188" s="162" t="s">
        <v>710</v>
      </c>
      <c r="B188" s="132" t="s">
        <v>448</v>
      </c>
      <c r="C188" s="132" t="s">
        <v>447</v>
      </c>
      <c r="D188" s="162" t="s">
        <v>63</v>
      </c>
      <c r="E188" s="149">
        <f>Balandis!E33+Gegužė!E38</f>
        <v>8121.14</v>
      </c>
      <c r="F188" s="150">
        <f>Balandis!F33+Gegužė!F38</f>
        <v>1658</v>
      </c>
      <c r="G188" s="150">
        <v>11</v>
      </c>
      <c r="H188" s="158">
        <v>45023</v>
      </c>
      <c r="I188" s="133" t="s">
        <v>105</v>
      </c>
    </row>
    <row r="189" spans="1:9" ht="26.1" customHeight="1" x14ac:dyDescent="0.25">
      <c r="A189" s="162" t="s">
        <v>711</v>
      </c>
      <c r="B189" s="154" t="s">
        <v>956</v>
      </c>
      <c r="C189" s="132" t="s">
        <v>957</v>
      </c>
      <c r="D189" s="162" t="s">
        <v>63</v>
      </c>
      <c r="E189" s="149">
        <f>Rugpjūtis!E27+Rugsėjis!E35+Spalis!E47</f>
        <v>8117.6</v>
      </c>
      <c r="F189" s="150">
        <f>Rugpjūtis!F27+Rugsėjis!F35+Spalis!F47</f>
        <v>1270</v>
      </c>
      <c r="G189" s="148">
        <v>5</v>
      </c>
      <c r="H189" s="158">
        <v>45156</v>
      </c>
      <c r="I189" s="133" t="s">
        <v>82</v>
      </c>
    </row>
    <row r="190" spans="1:9" ht="26.1" customHeight="1" x14ac:dyDescent="0.25">
      <c r="A190" s="162" t="s">
        <v>712</v>
      </c>
      <c r="B190" s="132" t="s">
        <v>440</v>
      </c>
      <c r="C190" s="132" t="s">
        <v>439</v>
      </c>
      <c r="D190" s="162" t="s">
        <v>63</v>
      </c>
      <c r="E190" s="149">
        <f>Balandis!E28+Gegužė!E70</f>
        <v>7996.35</v>
      </c>
      <c r="F190" s="150">
        <f>Balandis!F28+Gegužė!F70</f>
        <v>1311</v>
      </c>
      <c r="G190" s="150">
        <v>16</v>
      </c>
      <c r="H190" s="158">
        <v>45030</v>
      </c>
      <c r="I190" s="133" t="s">
        <v>35</v>
      </c>
    </row>
    <row r="191" spans="1:9" ht="26.1" customHeight="1" x14ac:dyDescent="0.25">
      <c r="A191" s="162" t="s">
        <v>713</v>
      </c>
      <c r="B191" s="132" t="s">
        <v>357</v>
      </c>
      <c r="C191" s="132" t="s">
        <v>358</v>
      </c>
      <c r="D191" s="162" t="s">
        <v>10</v>
      </c>
      <c r="E191" s="149">
        <f>Balandis!E31+Gegužė!E49</f>
        <v>7674.4000000000005</v>
      </c>
      <c r="F191" s="150">
        <f>Balandis!F31+Gegužė!F49</f>
        <v>1258</v>
      </c>
      <c r="G191" s="150">
        <v>13</v>
      </c>
      <c r="H191" s="158">
        <v>45037</v>
      </c>
      <c r="I191" s="133" t="s">
        <v>32</v>
      </c>
    </row>
    <row r="192" spans="1:9" ht="26.1" customHeight="1" x14ac:dyDescent="0.25">
      <c r="A192" s="162" t="s">
        <v>714</v>
      </c>
      <c r="B192" s="132" t="s">
        <v>420</v>
      </c>
      <c r="C192" s="132" t="s">
        <v>421</v>
      </c>
      <c r="D192" s="162" t="s">
        <v>407</v>
      </c>
      <c r="E192" s="149">
        <f>Balandis!E43+Birželis!E33+Rugpjūtis!E29</f>
        <v>7652</v>
      </c>
      <c r="F192" s="150">
        <f>Balandis!F43+Birželis!F33+Rugpjūtis!F29</f>
        <v>2067</v>
      </c>
      <c r="G192" s="150">
        <v>1</v>
      </c>
      <c r="H192" s="158">
        <v>44894</v>
      </c>
      <c r="I192" s="133" t="s">
        <v>400</v>
      </c>
    </row>
    <row r="193" spans="1:9" ht="26.1" customHeight="1" x14ac:dyDescent="0.25">
      <c r="A193" s="162" t="s">
        <v>715</v>
      </c>
      <c r="B193" s="132" t="s">
        <v>111</v>
      </c>
      <c r="C193" s="132" t="s">
        <v>112</v>
      </c>
      <c r="D193" s="162" t="s">
        <v>113</v>
      </c>
      <c r="E193" s="149">
        <f>Vasaris!E30</f>
        <v>7606</v>
      </c>
      <c r="F193" s="150">
        <f>Vasaris!F30</f>
        <v>1140</v>
      </c>
      <c r="G193" s="148">
        <v>9</v>
      </c>
      <c r="H193" s="158">
        <v>44967</v>
      </c>
      <c r="I193" s="133" t="s">
        <v>55</v>
      </c>
    </row>
    <row r="194" spans="1:9" ht="26.1" customHeight="1" x14ac:dyDescent="0.25">
      <c r="A194" s="162" t="s">
        <v>716</v>
      </c>
      <c r="B194" s="132" t="s">
        <v>666</v>
      </c>
      <c r="C194" s="132" t="s">
        <v>667</v>
      </c>
      <c r="D194" s="162" t="s">
        <v>344</v>
      </c>
      <c r="E194" s="149">
        <f>Gegužė!E32+Birželis!E23+Liepa!E64</f>
        <v>7346.0499999999993</v>
      </c>
      <c r="F194" s="150">
        <f>Gegužė!F32+Birželis!F23+Liepa!F64</f>
        <v>1773</v>
      </c>
      <c r="G194" s="150">
        <v>8</v>
      </c>
      <c r="H194" s="158">
        <v>45072</v>
      </c>
      <c r="I194" s="133" t="s">
        <v>82</v>
      </c>
    </row>
    <row r="195" spans="1:9" ht="26.1" customHeight="1" x14ac:dyDescent="0.25">
      <c r="A195" s="162" t="s">
        <v>717</v>
      </c>
      <c r="B195" s="132" t="s">
        <v>114</v>
      </c>
      <c r="C195" s="132" t="s">
        <v>115</v>
      </c>
      <c r="D195" s="162" t="s">
        <v>116</v>
      </c>
      <c r="E195" s="149">
        <f>Sausis!E28+Vasaris!E41+Balandis!E73+Gegužė!E80</f>
        <v>7255</v>
      </c>
      <c r="F195" s="150">
        <f>Sausis!F28+Vasaris!F41+Balandis!F73+Gegužė!F80</f>
        <v>1340</v>
      </c>
      <c r="G195" s="148">
        <v>5</v>
      </c>
      <c r="H195" s="158">
        <v>44896</v>
      </c>
      <c r="I195" s="133" t="s">
        <v>117</v>
      </c>
    </row>
    <row r="196" spans="1:9" ht="26.1" customHeight="1" x14ac:dyDescent="0.25">
      <c r="A196" s="162" t="s">
        <v>718</v>
      </c>
      <c r="B196" s="132" t="s">
        <v>1105</v>
      </c>
      <c r="C196" s="132" t="s">
        <v>1106</v>
      </c>
      <c r="D196" s="162" t="s">
        <v>1107</v>
      </c>
      <c r="E196" s="149">
        <f>Spalis!E32+Lapkritis!E61</f>
        <v>6999</v>
      </c>
      <c r="F196" s="150">
        <f>Spalis!F32+Lapkritis!F61</f>
        <v>1129</v>
      </c>
      <c r="G196" s="148">
        <v>10</v>
      </c>
      <c r="H196" s="158">
        <v>45212</v>
      </c>
      <c r="I196" s="133" t="s">
        <v>55</v>
      </c>
    </row>
    <row r="197" spans="1:9" ht="26.1" customHeight="1" x14ac:dyDescent="0.25">
      <c r="A197" s="162" t="s">
        <v>719</v>
      </c>
      <c r="B197" s="132" t="s">
        <v>271</v>
      </c>
      <c r="C197" s="132" t="s">
        <v>271</v>
      </c>
      <c r="D197" s="162" t="s">
        <v>274</v>
      </c>
      <c r="E197" s="149">
        <f>Kovas!E30</f>
        <v>6883.4400000000005</v>
      </c>
      <c r="F197" s="150">
        <f>Kovas!F30</f>
        <v>1240</v>
      </c>
      <c r="G197" s="150">
        <v>23</v>
      </c>
      <c r="H197" s="158">
        <v>45012</v>
      </c>
      <c r="I197" s="295" t="s">
        <v>38</v>
      </c>
    </row>
    <row r="198" spans="1:9" ht="26.1" customHeight="1" x14ac:dyDescent="0.25">
      <c r="A198" s="162" t="s">
        <v>720</v>
      </c>
      <c r="B198" s="154" t="s">
        <v>967</v>
      </c>
      <c r="C198" s="132" t="s">
        <v>966</v>
      </c>
      <c r="D198" s="162" t="s">
        <v>10</v>
      </c>
      <c r="E198" s="149">
        <f>Rugpjūtis!E26</f>
        <v>6161.71</v>
      </c>
      <c r="F198" s="150">
        <f>Rugpjūtis!F26</f>
        <v>964</v>
      </c>
      <c r="G198" s="148">
        <v>12</v>
      </c>
      <c r="H198" s="158">
        <v>45149</v>
      </c>
      <c r="I198" s="133" t="s">
        <v>71</v>
      </c>
    </row>
    <row r="199" spans="1:9" ht="26.1" customHeight="1" x14ac:dyDescent="0.25">
      <c r="A199" s="162" t="s">
        <v>721</v>
      </c>
      <c r="B199" s="132" t="s">
        <v>1257</v>
      </c>
      <c r="C199" s="132" t="s">
        <v>1258</v>
      </c>
      <c r="D199" s="162" t="s">
        <v>1259</v>
      </c>
      <c r="E199" s="149">
        <f>Gruodis!E24</f>
        <v>6150</v>
      </c>
      <c r="F199" s="149">
        <f>Gruodis!F24</f>
        <v>938</v>
      </c>
      <c r="G199" s="150">
        <v>8</v>
      </c>
      <c r="H199" s="158">
        <v>45282</v>
      </c>
      <c r="I199" s="133" t="s">
        <v>147</v>
      </c>
    </row>
    <row r="200" spans="1:9" ht="26.1" customHeight="1" x14ac:dyDescent="0.25">
      <c r="A200" s="162" t="s">
        <v>722</v>
      </c>
      <c r="B200" s="132" t="s">
        <v>175</v>
      </c>
      <c r="C200" s="132" t="s">
        <v>175</v>
      </c>
      <c r="D200" s="162" t="s">
        <v>13</v>
      </c>
      <c r="E200" s="149">
        <f>Vasaris!E58+Kovas!E42+Gegužė!E44+Birželis!E56+Spalis!E57+Lapkritis!E55+Gruodis!E70</f>
        <v>6086.82</v>
      </c>
      <c r="F200" s="150">
        <f>Vasaris!F58+Kovas!F42+Gegužė!F44+Birželis!F56+Spalis!F57+Lapkritis!F55+Gruodis!F70</f>
        <v>1707</v>
      </c>
      <c r="G200" s="148">
        <v>3</v>
      </c>
      <c r="H200" s="158">
        <v>44659</v>
      </c>
      <c r="I200" s="133" t="s">
        <v>26</v>
      </c>
    </row>
    <row r="201" spans="1:9" ht="26.1" customHeight="1" x14ac:dyDescent="0.25">
      <c r="A201" s="162" t="s">
        <v>723</v>
      </c>
      <c r="B201" s="132" t="s">
        <v>126</v>
      </c>
      <c r="C201" s="132" t="s">
        <v>127</v>
      </c>
      <c r="D201" s="162" t="s">
        <v>128</v>
      </c>
      <c r="E201" s="149">
        <f>Sausis!E27+Vasaris!E56+Balandis!E59</f>
        <v>5898.55</v>
      </c>
      <c r="F201" s="150">
        <f>Sausis!F27+Vasaris!F56+Balandis!F59</f>
        <v>1213</v>
      </c>
      <c r="G201" s="148">
        <v>7</v>
      </c>
      <c r="H201" s="158">
        <v>44939</v>
      </c>
      <c r="I201" s="133" t="s">
        <v>105</v>
      </c>
    </row>
    <row r="202" spans="1:9" ht="26.1" customHeight="1" x14ac:dyDescent="0.25">
      <c r="A202" s="162" t="s">
        <v>724</v>
      </c>
      <c r="B202" s="132" t="s">
        <v>124</v>
      </c>
      <c r="C202" s="132" t="s">
        <v>125</v>
      </c>
      <c r="D202" s="162" t="s">
        <v>54</v>
      </c>
      <c r="E202" s="149">
        <f>Vasaris!E33+Kovas!E82+Balandis!E97</f>
        <v>5896.8</v>
      </c>
      <c r="F202" s="150">
        <f>Vasaris!F33+Kovas!F82+Balandis!F97</f>
        <v>1448</v>
      </c>
      <c r="G202" s="148">
        <v>8</v>
      </c>
      <c r="H202" s="158">
        <v>44602</v>
      </c>
      <c r="I202" s="133" t="s">
        <v>82</v>
      </c>
    </row>
    <row r="203" spans="1:9" ht="26.1" customHeight="1" x14ac:dyDescent="0.25">
      <c r="A203" s="162" t="s">
        <v>725</v>
      </c>
      <c r="B203" s="132" t="s">
        <v>118</v>
      </c>
      <c r="C203" s="132" t="s">
        <v>118</v>
      </c>
      <c r="D203" s="162" t="s">
        <v>13</v>
      </c>
      <c r="E203" s="149">
        <f>Sausis!E34+Vasaris!E38+Kovas!E88</f>
        <v>5588.9000000000005</v>
      </c>
      <c r="F203" s="150">
        <f>Sausis!F34+Vasaris!F38+Kovas!F88</f>
        <v>1163</v>
      </c>
      <c r="G203" s="148">
        <v>7</v>
      </c>
      <c r="H203" s="158">
        <v>44951</v>
      </c>
      <c r="I203" s="133" t="s">
        <v>119</v>
      </c>
    </row>
    <row r="204" spans="1:9" ht="26.1" customHeight="1" x14ac:dyDescent="0.25">
      <c r="A204" s="162" t="s">
        <v>726</v>
      </c>
      <c r="B204" s="132" t="s">
        <v>1006</v>
      </c>
      <c r="C204" s="132" t="s">
        <v>1007</v>
      </c>
      <c r="D204" s="162" t="s">
        <v>689</v>
      </c>
      <c r="E204" s="149">
        <f>Rugsėjis!E33+Spalis!E45+Lapkritis!E74+Gruodis!E65</f>
        <v>5532.03</v>
      </c>
      <c r="F204" s="150">
        <f>Rugsėjis!F33+Spalis!F45+Lapkritis!F74+Gruodis!F65</f>
        <v>1316</v>
      </c>
      <c r="G204" s="150">
        <v>10</v>
      </c>
      <c r="H204" s="158">
        <v>45191</v>
      </c>
      <c r="I204" s="133" t="s">
        <v>82</v>
      </c>
    </row>
    <row r="205" spans="1:9" ht="26.1" customHeight="1" x14ac:dyDescent="0.25">
      <c r="A205" s="162" t="s">
        <v>727</v>
      </c>
      <c r="B205" s="132" t="s">
        <v>1214</v>
      </c>
      <c r="C205" s="132" t="s">
        <v>1215</v>
      </c>
      <c r="D205" s="162" t="s">
        <v>1216</v>
      </c>
      <c r="E205" s="149">
        <f>Gruodis!E27</f>
        <v>5365</v>
      </c>
      <c r="F205" s="150">
        <f>Gruodis!F27</f>
        <v>1240</v>
      </c>
      <c r="G205" s="150">
        <v>8</v>
      </c>
      <c r="H205" s="158">
        <v>45268</v>
      </c>
      <c r="I205" s="133" t="s">
        <v>105</v>
      </c>
    </row>
    <row r="206" spans="1:9" ht="26.1" customHeight="1" x14ac:dyDescent="0.25">
      <c r="A206" s="162" t="s">
        <v>728</v>
      </c>
      <c r="B206" s="215" t="s">
        <v>793</v>
      </c>
      <c r="C206" s="215" t="s">
        <v>794</v>
      </c>
      <c r="D206" s="162" t="s">
        <v>689</v>
      </c>
      <c r="E206" s="149">
        <f>Birželis!E21</f>
        <v>5321.61</v>
      </c>
      <c r="F206" s="150">
        <f>Birželis!F21</f>
        <v>812</v>
      </c>
      <c r="G206" s="148">
        <v>14</v>
      </c>
      <c r="H206" s="158">
        <v>45079</v>
      </c>
      <c r="I206" s="133" t="s">
        <v>35</v>
      </c>
    </row>
    <row r="207" spans="1:9" ht="26.1" customHeight="1" x14ac:dyDescent="0.25">
      <c r="A207" s="162" t="s">
        <v>729</v>
      </c>
      <c r="B207" s="132" t="s">
        <v>862</v>
      </c>
      <c r="C207" s="132" t="s">
        <v>863</v>
      </c>
      <c r="D207" s="162" t="s">
        <v>407</v>
      </c>
      <c r="E207" s="149">
        <f>Vasaris!E68+Balandis!E55+Gegužė!E54+Birželis!E34+Gruodis!E59</f>
        <v>4980.25</v>
      </c>
      <c r="F207" s="150">
        <f>Vasaris!F68+Balandis!F55+Gegužė!F54+Birželis!F34+Gruodis!F59</f>
        <v>1332</v>
      </c>
      <c r="G207" s="150">
        <v>1</v>
      </c>
      <c r="H207" s="158">
        <v>42654</v>
      </c>
      <c r="I207" s="133" t="s">
        <v>831</v>
      </c>
    </row>
    <row r="208" spans="1:9" ht="26.1" customHeight="1" x14ac:dyDescent="0.25">
      <c r="A208" s="162" t="s">
        <v>730</v>
      </c>
      <c r="B208" s="132" t="s">
        <v>120</v>
      </c>
      <c r="C208" s="132" t="s">
        <v>121</v>
      </c>
      <c r="D208" s="162" t="s">
        <v>122</v>
      </c>
      <c r="E208" s="149">
        <f>Sausis!E30+Vasaris!E43</f>
        <v>4952.1499999999996</v>
      </c>
      <c r="F208" s="150">
        <f>Sausis!F30+Vasaris!F43</f>
        <v>961</v>
      </c>
      <c r="G208" s="148">
        <v>15</v>
      </c>
      <c r="H208" s="158">
        <v>44939</v>
      </c>
      <c r="I208" s="295" t="s">
        <v>123</v>
      </c>
    </row>
    <row r="209" spans="1:9" ht="26.1" customHeight="1" x14ac:dyDescent="0.25">
      <c r="A209" s="162" t="s">
        <v>731</v>
      </c>
      <c r="B209" s="132" t="s">
        <v>1081</v>
      </c>
      <c r="C209" s="132" t="s">
        <v>1081</v>
      </c>
      <c r="D209" s="162" t="s">
        <v>13</v>
      </c>
      <c r="E209" s="149">
        <f>Spalis!E36+Lapkritis!E56</f>
        <v>4734.96</v>
      </c>
      <c r="F209" s="150">
        <f>Spalis!F36+Lapkritis!F56</f>
        <v>722</v>
      </c>
      <c r="G209" s="148">
        <v>4</v>
      </c>
      <c r="H209" s="158">
        <v>45213</v>
      </c>
      <c r="I209" s="133" t="s">
        <v>1082</v>
      </c>
    </row>
    <row r="210" spans="1:9" ht="26.1" customHeight="1" x14ac:dyDescent="0.25">
      <c r="A210" s="162" t="s">
        <v>732</v>
      </c>
      <c r="B210" s="132" t="s">
        <v>129</v>
      </c>
      <c r="C210" s="132" t="s">
        <v>130</v>
      </c>
      <c r="D210" s="162" t="s">
        <v>131</v>
      </c>
      <c r="E210" s="149">
        <f>Sausis!E26</f>
        <v>4606</v>
      </c>
      <c r="F210" s="150">
        <f>Sausis!F26</f>
        <v>1191</v>
      </c>
      <c r="G210" s="148">
        <v>5</v>
      </c>
      <c r="H210" s="158">
        <v>44911</v>
      </c>
      <c r="I210" s="133" t="s">
        <v>55</v>
      </c>
    </row>
    <row r="211" spans="1:9" ht="26.1" customHeight="1" x14ac:dyDescent="0.25">
      <c r="A211" s="162" t="s">
        <v>733</v>
      </c>
      <c r="B211" s="132" t="s">
        <v>146</v>
      </c>
      <c r="C211" s="132" t="s">
        <v>349</v>
      </c>
      <c r="D211" s="162" t="s">
        <v>63</v>
      </c>
      <c r="E211" s="149">
        <f>Vasaris!E45+Kovas!E49+Gegužė!E47</f>
        <v>4538</v>
      </c>
      <c r="F211" s="149">
        <f>Vasaris!F45+Kovas!F49+Gegužė!F47</f>
        <v>1084</v>
      </c>
      <c r="G211" s="148">
        <v>21</v>
      </c>
      <c r="H211" s="158">
        <v>44967</v>
      </c>
      <c r="I211" s="133" t="s">
        <v>147</v>
      </c>
    </row>
    <row r="212" spans="1:9" ht="26.1" customHeight="1" x14ac:dyDescent="0.25">
      <c r="A212" s="162" t="s">
        <v>734</v>
      </c>
      <c r="B212" s="132" t="s">
        <v>1097</v>
      </c>
      <c r="C212" s="132" t="s">
        <v>1096</v>
      </c>
      <c r="D212" s="162" t="s">
        <v>10</v>
      </c>
      <c r="E212" s="149">
        <f>Spalis!E35</f>
        <v>4323.72</v>
      </c>
      <c r="F212" s="150">
        <f>Spalis!F35</f>
        <v>669</v>
      </c>
      <c r="G212" s="148">
        <v>12</v>
      </c>
      <c r="H212" s="158">
        <v>45212</v>
      </c>
      <c r="I212" s="133" t="s">
        <v>71</v>
      </c>
    </row>
    <row r="213" spans="1:9" ht="26.1" customHeight="1" x14ac:dyDescent="0.25">
      <c r="A213" s="162" t="s">
        <v>735</v>
      </c>
      <c r="B213" s="132" t="s">
        <v>1217</v>
      </c>
      <c r="C213" s="132" t="s">
        <v>1218</v>
      </c>
      <c r="D213" s="162" t="s">
        <v>63</v>
      </c>
      <c r="E213" s="149">
        <f>Rugsėjis!E31</f>
        <v>4293</v>
      </c>
      <c r="F213" s="150">
        <f>Rugsėjis!F31</f>
        <v>927</v>
      </c>
      <c r="G213" s="148">
        <v>10</v>
      </c>
      <c r="H213" s="158">
        <v>45177</v>
      </c>
      <c r="I213" s="133" t="s">
        <v>105</v>
      </c>
    </row>
    <row r="214" spans="1:9" ht="26.1" customHeight="1" x14ac:dyDescent="0.25">
      <c r="A214" s="162" t="s">
        <v>801</v>
      </c>
      <c r="B214" s="132" t="s">
        <v>132</v>
      </c>
      <c r="C214" s="132" t="s">
        <v>132</v>
      </c>
      <c r="D214" s="162" t="s">
        <v>133</v>
      </c>
      <c r="E214" s="149">
        <f>Vasaris!E36</f>
        <v>4292.1400000000003</v>
      </c>
      <c r="F214" s="150">
        <f>Vasaris!F36</f>
        <v>493</v>
      </c>
      <c r="G214" s="148">
        <v>5</v>
      </c>
      <c r="H214" s="158">
        <v>44981</v>
      </c>
      <c r="I214" s="133" t="s">
        <v>134</v>
      </c>
    </row>
    <row r="215" spans="1:9" ht="26.1" customHeight="1" x14ac:dyDescent="0.25">
      <c r="A215" s="162" t="s">
        <v>802</v>
      </c>
      <c r="B215" s="132" t="s">
        <v>1219</v>
      </c>
      <c r="C215" s="132" t="s">
        <v>1219</v>
      </c>
      <c r="D215" s="162" t="s">
        <v>1220</v>
      </c>
      <c r="E215" s="149">
        <f>Gruodis!E30</f>
        <v>4098</v>
      </c>
      <c r="F215" s="150">
        <f>Gruodis!F30</f>
        <v>687</v>
      </c>
      <c r="G215" s="150">
        <v>8</v>
      </c>
      <c r="H215" s="158">
        <v>45261</v>
      </c>
      <c r="I215" s="133" t="s">
        <v>105</v>
      </c>
    </row>
    <row r="216" spans="1:9" ht="26.1" customHeight="1" x14ac:dyDescent="0.25">
      <c r="A216" s="162" t="s">
        <v>803</v>
      </c>
      <c r="B216" s="215" t="s">
        <v>771</v>
      </c>
      <c r="C216" s="215" t="s">
        <v>772</v>
      </c>
      <c r="D216" s="162" t="s">
        <v>63</v>
      </c>
      <c r="E216" s="149">
        <f>Gegužė!E27+Birželis!E72+Liepa!E59</f>
        <v>4074.7</v>
      </c>
      <c r="F216" s="150">
        <f>Gegužė!F27+Birželis!F72+Liepa!F59</f>
        <v>720</v>
      </c>
      <c r="G216" s="148">
        <v>18</v>
      </c>
      <c r="H216" s="158">
        <v>45051</v>
      </c>
      <c r="I216" s="295" t="s">
        <v>38</v>
      </c>
    </row>
    <row r="217" spans="1:9" ht="26.1" customHeight="1" x14ac:dyDescent="0.25">
      <c r="A217" s="162" t="s">
        <v>804</v>
      </c>
      <c r="B217" s="132" t="s">
        <v>454</v>
      </c>
      <c r="C217" s="132" t="s">
        <v>453</v>
      </c>
      <c r="D217" s="162" t="s">
        <v>455</v>
      </c>
      <c r="E217" s="149">
        <f>Balandis!E45+Gegužė!E40</f>
        <v>3945.5</v>
      </c>
      <c r="F217" s="150">
        <f>Balandis!F45+Gegužė!F40</f>
        <v>624</v>
      </c>
      <c r="G217" s="150">
        <v>7</v>
      </c>
      <c r="H217" s="158">
        <v>45044</v>
      </c>
      <c r="I217" s="133" t="s">
        <v>457</v>
      </c>
    </row>
    <row r="218" spans="1:9" ht="26.1" customHeight="1" x14ac:dyDescent="0.25">
      <c r="A218" s="162" t="s">
        <v>805</v>
      </c>
      <c r="B218" s="132" t="s">
        <v>752</v>
      </c>
      <c r="C218" s="132" t="s">
        <v>751</v>
      </c>
      <c r="D218" s="162" t="s">
        <v>10</v>
      </c>
      <c r="E218" s="149">
        <f>Birželis!E26+Liepa!E69</f>
        <v>3897.94</v>
      </c>
      <c r="F218" s="150">
        <f>Birželis!F26+Liepa!F69</f>
        <v>599</v>
      </c>
      <c r="G218" s="148">
        <v>12</v>
      </c>
      <c r="H218" s="158">
        <v>45086</v>
      </c>
      <c r="I218" s="133" t="s">
        <v>310</v>
      </c>
    </row>
    <row r="219" spans="1:9" ht="26.1" customHeight="1" x14ac:dyDescent="0.25">
      <c r="A219" s="162" t="s">
        <v>806</v>
      </c>
      <c r="B219" s="132" t="s">
        <v>893</v>
      </c>
      <c r="C219" s="132" t="s">
        <v>894</v>
      </c>
      <c r="D219" s="162" t="s">
        <v>396</v>
      </c>
      <c r="E219" s="149">
        <f>Liepa!E29+Rugpjūtis!E32+Rugsėjis!E62</f>
        <v>3857.16</v>
      </c>
      <c r="F219" s="150">
        <f>Liepa!F29+Rugpjūtis!F32+Rugsėjis!F62</f>
        <v>874</v>
      </c>
      <c r="G219" s="150">
        <v>10</v>
      </c>
      <c r="H219" s="158">
        <v>45135</v>
      </c>
      <c r="I219" s="133" t="s">
        <v>341</v>
      </c>
    </row>
    <row r="220" spans="1:9" ht="26.1" customHeight="1" x14ac:dyDescent="0.25">
      <c r="A220" s="162" t="s">
        <v>807</v>
      </c>
      <c r="B220" s="154" t="s">
        <v>1221</v>
      </c>
      <c r="C220" s="132" t="s">
        <v>1222</v>
      </c>
      <c r="D220" s="162" t="s">
        <v>10</v>
      </c>
      <c r="E220" s="149">
        <f>Gegužė!E26</f>
        <v>3842.6000000000004</v>
      </c>
      <c r="F220" s="150">
        <f>Gegužė!F26</f>
        <v>868</v>
      </c>
      <c r="G220" s="148">
        <v>8</v>
      </c>
      <c r="H220" s="158">
        <v>45058</v>
      </c>
      <c r="I220" s="133" t="s">
        <v>105</v>
      </c>
    </row>
    <row r="221" spans="1:9" ht="26.1" customHeight="1" x14ac:dyDescent="0.25">
      <c r="A221" s="162" t="s">
        <v>808</v>
      </c>
      <c r="B221" s="215" t="s">
        <v>799</v>
      </c>
      <c r="C221" s="215" t="s">
        <v>800</v>
      </c>
      <c r="D221" s="162" t="s">
        <v>10</v>
      </c>
      <c r="E221" s="149">
        <f>Birželis!E40+Rugpjūtis!E31</f>
        <v>3812.7200000000003</v>
      </c>
      <c r="F221" s="150">
        <f>Birželis!F40+Rugpjūtis!F31</f>
        <v>1270</v>
      </c>
      <c r="G221" s="148">
        <v>3</v>
      </c>
      <c r="H221" s="158">
        <v>44743</v>
      </c>
      <c r="I221" s="133" t="s">
        <v>18</v>
      </c>
    </row>
    <row r="222" spans="1:9" ht="26.1" customHeight="1" x14ac:dyDescent="0.25">
      <c r="A222" s="162" t="s">
        <v>809</v>
      </c>
      <c r="B222" s="132" t="s">
        <v>142</v>
      </c>
      <c r="C222" s="132" t="s">
        <v>143</v>
      </c>
      <c r="D222" s="162" t="s">
        <v>144</v>
      </c>
      <c r="E222" s="149">
        <f>Vasaris!E39</f>
        <v>3746.4</v>
      </c>
      <c r="F222" s="150">
        <f>Vasaris!F39</f>
        <v>722</v>
      </c>
      <c r="G222" s="148">
        <v>5</v>
      </c>
      <c r="H222" s="158">
        <v>44967</v>
      </c>
      <c r="I222" s="133" t="s">
        <v>105</v>
      </c>
    </row>
    <row r="223" spans="1:9" ht="26.1" customHeight="1" x14ac:dyDescent="0.25">
      <c r="A223" s="162" t="s">
        <v>810</v>
      </c>
      <c r="B223" s="132" t="s">
        <v>331</v>
      </c>
      <c r="C223" s="132" t="s">
        <v>332</v>
      </c>
      <c r="D223" s="162" t="s">
        <v>333</v>
      </c>
      <c r="E223" s="149">
        <f>Kovas!E39</f>
        <v>3648.6</v>
      </c>
      <c r="F223" s="150">
        <f>Kovas!F39</f>
        <v>829</v>
      </c>
      <c r="G223" s="150">
        <v>5</v>
      </c>
      <c r="H223" s="158">
        <v>44988</v>
      </c>
      <c r="I223" s="133" t="s">
        <v>105</v>
      </c>
    </row>
    <row r="224" spans="1:9" ht="26.1" customHeight="1" x14ac:dyDescent="0.25">
      <c r="A224" s="162" t="s">
        <v>811</v>
      </c>
      <c r="B224" s="132" t="s">
        <v>139</v>
      </c>
      <c r="C224" s="132" t="s">
        <v>140</v>
      </c>
      <c r="D224" s="162" t="s">
        <v>141</v>
      </c>
      <c r="E224" s="149">
        <f>Sausis!E29+Vasaris!E63+Kovas!E96+Rugpjūtis!E64</f>
        <v>3612.85</v>
      </c>
      <c r="F224" s="150">
        <f>Sausis!F29+Vasaris!F63+Kovas!F96+Rugpjūtis!F64</f>
        <v>652</v>
      </c>
      <c r="G224" s="148">
        <v>7</v>
      </c>
      <c r="H224" s="158">
        <v>44932</v>
      </c>
      <c r="I224" s="133" t="s">
        <v>117</v>
      </c>
    </row>
    <row r="225" spans="1:9" ht="26.1" customHeight="1" x14ac:dyDescent="0.25">
      <c r="A225" s="162" t="s">
        <v>812</v>
      </c>
      <c r="B225" s="132" t="s">
        <v>1273</v>
      </c>
      <c r="C225" s="132" t="s">
        <v>1272</v>
      </c>
      <c r="D225" s="162" t="s">
        <v>1274</v>
      </c>
      <c r="E225" s="149">
        <f>Gruodis!E32</f>
        <v>3579.21</v>
      </c>
      <c r="F225" s="150">
        <f>Gruodis!F32</f>
        <v>991</v>
      </c>
      <c r="G225" s="150">
        <v>9</v>
      </c>
      <c r="H225" s="158">
        <v>45275</v>
      </c>
      <c r="I225" s="133" t="s">
        <v>1268</v>
      </c>
    </row>
    <row r="226" spans="1:9" ht="26.1" customHeight="1" x14ac:dyDescent="0.25">
      <c r="A226" s="162" t="s">
        <v>813</v>
      </c>
      <c r="B226" s="132" t="s">
        <v>854</v>
      </c>
      <c r="C226" s="132" t="s">
        <v>855</v>
      </c>
      <c r="D226" s="162" t="s">
        <v>419</v>
      </c>
      <c r="E226" s="149">
        <f>Balandis!E67+Gegužė!E61+Birželis!E41+Gruodis!E52</f>
        <v>3567</v>
      </c>
      <c r="F226" s="150">
        <f>Balandis!F67+Gegužė!F61+Birželis!F41+Gruodis!F52</f>
        <v>984</v>
      </c>
      <c r="G226" s="150">
        <v>1</v>
      </c>
      <c r="H226" s="158">
        <v>44080</v>
      </c>
      <c r="I226" s="133" t="s">
        <v>831</v>
      </c>
    </row>
    <row r="227" spans="1:9" ht="26.1" customHeight="1" x14ac:dyDescent="0.25">
      <c r="A227" s="162" t="s">
        <v>814</v>
      </c>
      <c r="B227" s="132" t="s">
        <v>753</v>
      </c>
      <c r="C227" s="132" t="s">
        <v>754</v>
      </c>
      <c r="D227" s="162" t="s">
        <v>10</v>
      </c>
      <c r="E227" s="149">
        <f>Birželis!E32+Liepa!E36</f>
        <v>3560.14</v>
      </c>
      <c r="F227" s="150">
        <f>Birželis!F32+Liepa!F36</f>
        <v>1132</v>
      </c>
      <c r="G227" s="148">
        <v>2</v>
      </c>
      <c r="H227" s="158">
        <v>44771</v>
      </c>
      <c r="I227" s="133" t="s">
        <v>24</v>
      </c>
    </row>
    <row r="228" spans="1:9" ht="26.1" customHeight="1" x14ac:dyDescent="0.25">
      <c r="A228" s="162" t="s">
        <v>815</v>
      </c>
      <c r="B228" s="132" t="s">
        <v>154</v>
      </c>
      <c r="C228" s="132" t="s">
        <v>155</v>
      </c>
      <c r="D228" s="162" t="s">
        <v>156</v>
      </c>
      <c r="E228" s="149">
        <f>Vasaris!E50+Kovas!E44</f>
        <v>3552</v>
      </c>
      <c r="F228" s="149">
        <f>Vasaris!F50+Kovas!F44</f>
        <v>822</v>
      </c>
      <c r="G228" s="148">
        <v>21</v>
      </c>
      <c r="H228" s="158">
        <v>44981</v>
      </c>
      <c r="I228" s="133" t="s">
        <v>147</v>
      </c>
    </row>
    <row r="229" spans="1:9" ht="26.1" customHeight="1" x14ac:dyDescent="0.25">
      <c r="A229" s="162" t="s">
        <v>816</v>
      </c>
      <c r="B229" s="132" t="s">
        <v>426</v>
      </c>
      <c r="C229" s="132" t="s">
        <v>427</v>
      </c>
      <c r="D229" s="162" t="s">
        <v>54</v>
      </c>
      <c r="E229" s="149">
        <f>Balandis!E51+Birželis!E38</f>
        <v>3498</v>
      </c>
      <c r="F229" s="150">
        <f>Balandis!F51+Birželis!F38</f>
        <v>1078</v>
      </c>
      <c r="G229" s="150">
        <v>1</v>
      </c>
      <c r="H229" s="158">
        <v>44112</v>
      </c>
      <c r="I229" s="133" t="s">
        <v>400</v>
      </c>
    </row>
    <row r="230" spans="1:9" ht="26.1" customHeight="1" x14ac:dyDescent="0.25">
      <c r="A230" s="162" t="s">
        <v>817</v>
      </c>
      <c r="B230" s="132" t="s">
        <v>1224</v>
      </c>
      <c r="C230" s="132" t="s">
        <v>1223</v>
      </c>
      <c r="D230" s="162" t="s">
        <v>54</v>
      </c>
      <c r="E230" s="149">
        <f>Liepa!E26</f>
        <v>3446</v>
      </c>
      <c r="F230" s="150">
        <f>Liepa!F26</f>
        <v>525</v>
      </c>
      <c r="G230" s="150">
        <v>8</v>
      </c>
      <c r="H230" s="158">
        <v>45121</v>
      </c>
      <c r="I230" s="133" t="s">
        <v>105</v>
      </c>
    </row>
    <row r="231" spans="1:9" ht="26.1" customHeight="1" x14ac:dyDescent="0.25">
      <c r="A231" s="162" t="s">
        <v>818</v>
      </c>
      <c r="B231" s="132" t="s">
        <v>702</v>
      </c>
      <c r="C231" s="132" t="s">
        <v>702</v>
      </c>
      <c r="D231" s="162" t="s">
        <v>63</v>
      </c>
      <c r="E231" s="149">
        <f>Gegužė!E46+Birželis!E43+Liepa!E37</f>
        <v>3437.66</v>
      </c>
      <c r="F231" s="150">
        <f>Gegužė!F46+Birželis!F43+Liepa!F37</f>
        <v>734</v>
      </c>
      <c r="G231" s="150">
        <v>6</v>
      </c>
      <c r="H231" s="158">
        <v>45072</v>
      </c>
      <c r="I231" s="133" t="s">
        <v>147</v>
      </c>
    </row>
    <row r="232" spans="1:9" ht="26.1" customHeight="1" x14ac:dyDescent="0.25">
      <c r="A232" s="162" t="s">
        <v>819</v>
      </c>
      <c r="B232" s="132" t="s">
        <v>755</v>
      </c>
      <c r="C232" s="132" t="s">
        <v>756</v>
      </c>
      <c r="D232" s="162" t="s">
        <v>10</v>
      </c>
      <c r="E232" s="149">
        <f>Birželis!E37+Liepa!E41+Rugpjūtis!E51+Gruodis!E75</f>
        <v>3258.39</v>
      </c>
      <c r="F232" s="150">
        <f>Birželis!F37+Liepa!F41+Rugpjūtis!F51+Gruodis!F75</f>
        <v>1314</v>
      </c>
      <c r="G232" s="148">
        <v>3</v>
      </c>
      <c r="H232" s="158">
        <v>44869</v>
      </c>
      <c r="I232" s="133" t="s">
        <v>46</v>
      </c>
    </row>
    <row r="233" spans="1:9" ht="26.1" customHeight="1" x14ac:dyDescent="0.25">
      <c r="A233" s="162" t="s">
        <v>820</v>
      </c>
      <c r="B233" s="132" t="s">
        <v>848</v>
      </c>
      <c r="C233" s="132" t="s">
        <v>849</v>
      </c>
      <c r="D233" s="162" t="s">
        <v>850</v>
      </c>
      <c r="E233" s="149">
        <f>Balandis!E89+Birželis!E62+Lapkritis!E46+Gruodis!E48</f>
        <v>3205</v>
      </c>
      <c r="F233" s="150">
        <f>Balandis!F89+Birželis!F62+Lapkritis!F46+Gruodis!F48</f>
        <v>741</v>
      </c>
      <c r="G233" s="150">
        <v>1</v>
      </c>
      <c r="H233" s="158">
        <v>44302</v>
      </c>
      <c r="I233" s="133" t="s">
        <v>831</v>
      </c>
    </row>
    <row r="234" spans="1:9" ht="26.1" customHeight="1" x14ac:dyDescent="0.25">
      <c r="A234" s="162" t="s">
        <v>821</v>
      </c>
      <c r="B234" s="132" t="s">
        <v>169</v>
      </c>
      <c r="C234" s="132" t="s">
        <v>170</v>
      </c>
      <c r="D234" s="162" t="s">
        <v>171</v>
      </c>
      <c r="E234" s="149">
        <f>Vasaris!E46+Kovas!E54</f>
        <v>3164.65</v>
      </c>
      <c r="F234" s="150">
        <f>Vasaris!F46+Kovas!F54</f>
        <v>705</v>
      </c>
      <c r="G234" s="148">
        <v>5</v>
      </c>
      <c r="H234" s="158">
        <v>44981</v>
      </c>
      <c r="I234" s="133" t="s">
        <v>105</v>
      </c>
    </row>
    <row r="235" spans="1:9" ht="26.1" customHeight="1" x14ac:dyDescent="0.25">
      <c r="A235" s="162" t="s">
        <v>822</v>
      </c>
      <c r="B235" s="131" t="s">
        <v>150</v>
      </c>
      <c r="C235" s="131" t="s">
        <v>151</v>
      </c>
      <c r="D235" s="162" t="s">
        <v>152</v>
      </c>
      <c r="E235" s="149">
        <f>Sausis!E35+Vasaris!E49</f>
        <v>3081.15</v>
      </c>
      <c r="F235" s="150">
        <f>Sausis!F35+Vasaris!F49</f>
        <v>684</v>
      </c>
      <c r="G235" s="148">
        <v>2</v>
      </c>
      <c r="H235" s="158">
        <v>44897</v>
      </c>
      <c r="I235" s="133" t="s">
        <v>105</v>
      </c>
    </row>
    <row r="236" spans="1:9" ht="26.1" customHeight="1" x14ac:dyDescent="0.25">
      <c r="A236" s="162" t="s">
        <v>823</v>
      </c>
      <c r="B236" s="132" t="s">
        <v>1176</v>
      </c>
      <c r="C236" s="132" t="s">
        <v>1176</v>
      </c>
      <c r="D236" s="162" t="s">
        <v>1270</v>
      </c>
      <c r="E236" s="149">
        <f>Lapkritis!E70+Gruodis!E35</f>
        <v>3017</v>
      </c>
      <c r="F236" s="150">
        <f>Lapkritis!F70+Gruodis!F35</f>
        <v>589</v>
      </c>
      <c r="G236" s="148">
        <v>2</v>
      </c>
      <c r="H236" s="158">
        <v>45259</v>
      </c>
      <c r="I236" s="133" t="s">
        <v>1177</v>
      </c>
    </row>
    <row r="237" spans="1:9" ht="26.1" customHeight="1" x14ac:dyDescent="0.25">
      <c r="A237" s="162" t="s">
        <v>824</v>
      </c>
      <c r="B237" s="132" t="s">
        <v>1263</v>
      </c>
      <c r="C237" s="132" t="s">
        <v>1263</v>
      </c>
      <c r="D237" s="162" t="s">
        <v>13</v>
      </c>
      <c r="E237" s="149">
        <f>Gruodis!E34</f>
        <v>2972.4800000000005</v>
      </c>
      <c r="F237" s="150">
        <f>Gruodis!F34</f>
        <v>434</v>
      </c>
      <c r="G237" s="150">
        <v>7</v>
      </c>
      <c r="H237" s="158">
        <v>45275</v>
      </c>
      <c r="I237" s="133" t="s">
        <v>1264</v>
      </c>
    </row>
    <row r="238" spans="1:9" ht="26.1" customHeight="1" x14ac:dyDescent="0.25">
      <c r="A238" s="162" t="s">
        <v>825</v>
      </c>
      <c r="B238" s="132" t="s">
        <v>443</v>
      </c>
      <c r="C238" s="132" t="s">
        <v>444</v>
      </c>
      <c r="D238" s="162" t="s">
        <v>188</v>
      </c>
      <c r="E238" s="149">
        <f>Balandis!E46+Gegužė!E59</f>
        <v>2911</v>
      </c>
      <c r="F238" s="149">
        <f>Balandis!F46+Gegužė!F59</f>
        <v>647</v>
      </c>
      <c r="G238" s="150">
        <v>6</v>
      </c>
      <c r="H238" s="158">
        <v>45016</v>
      </c>
      <c r="I238" s="133" t="s">
        <v>147</v>
      </c>
    </row>
    <row r="239" spans="1:9" ht="26.1" customHeight="1" x14ac:dyDescent="0.25">
      <c r="A239" s="162" t="s">
        <v>826</v>
      </c>
      <c r="B239" s="132" t="s">
        <v>381</v>
      </c>
      <c r="C239" s="132" t="s">
        <v>381</v>
      </c>
      <c r="D239" s="162" t="s">
        <v>13</v>
      </c>
      <c r="E239" s="149">
        <f>Balandis!E56+Gegužė!E39+Birželis!E85</f>
        <v>2910</v>
      </c>
      <c r="F239" s="150">
        <f>Balandis!F56+Gegužė!F39+Birželis!F85</f>
        <v>528</v>
      </c>
      <c r="G239" s="150">
        <v>2</v>
      </c>
      <c r="H239" s="158">
        <v>45043</v>
      </c>
      <c r="I239" s="133" t="s">
        <v>119</v>
      </c>
    </row>
    <row r="240" spans="1:9" ht="26.1" customHeight="1" x14ac:dyDescent="0.25">
      <c r="A240" s="162" t="s">
        <v>899</v>
      </c>
      <c r="B240" s="132" t="s">
        <v>1171</v>
      </c>
      <c r="C240" s="132" t="s">
        <v>1172</v>
      </c>
      <c r="D240" s="162" t="s">
        <v>204</v>
      </c>
      <c r="E240" s="149">
        <f>Lapkritis!E41+Gruodis!E85</f>
        <v>2873.41</v>
      </c>
      <c r="F240" s="150">
        <f>Lapkritis!F41+Gruodis!F85</f>
        <v>478</v>
      </c>
      <c r="G240" s="148">
        <v>14</v>
      </c>
      <c r="H240" s="158">
        <v>45254</v>
      </c>
      <c r="I240" s="133" t="s">
        <v>1173</v>
      </c>
    </row>
    <row r="241" spans="1:9" ht="26.1" customHeight="1" x14ac:dyDescent="0.25">
      <c r="A241" s="162" t="s">
        <v>900</v>
      </c>
      <c r="B241" s="132" t="s">
        <v>694</v>
      </c>
      <c r="C241" s="132" t="s">
        <v>695</v>
      </c>
      <c r="D241" s="162" t="s">
        <v>10</v>
      </c>
      <c r="E241" s="149">
        <f>Gegužė!E31+Birželis!E84</f>
        <v>2852.96</v>
      </c>
      <c r="F241" s="150">
        <f>Gegužė!F31+Birželis!F84</f>
        <v>526</v>
      </c>
      <c r="G241" s="150">
        <v>4</v>
      </c>
      <c r="H241" s="158">
        <v>45065</v>
      </c>
      <c r="I241" s="133" t="s">
        <v>457</v>
      </c>
    </row>
    <row r="242" spans="1:9" ht="26.1" customHeight="1" x14ac:dyDescent="0.25">
      <c r="A242" s="162" t="s">
        <v>901</v>
      </c>
      <c r="B242" s="132" t="s">
        <v>109</v>
      </c>
      <c r="C242" s="132" t="s">
        <v>406</v>
      </c>
      <c r="D242" s="162" t="s">
        <v>407</v>
      </c>
      <c r="E242" s="149">
        <f>Balandis!E42</f>
        <v>2844</v>
      </c>
      <c r="F242" s="150">
        <f>Balandis!F42</f>
        <v>784</v>
      </c>
      <c r="G242" s="150">
        <v>1</v>
      </c>
      <c r="H242" s="158">
        <v>43567</v>
      </c>
      <c r="I242" s="133" t="s">
        <v>400</v>
      </c>
    </row>
    <row r="243" spans="1:9" ht="26.1" customHeight="1" x14ac:dyDescent="0.25">
      <c r="A243" s="162" t="s">
        <v>902</v>
      </c>
      <c r="B243" s="132" t="s">
        <v>1260</v>
      </c>
      <c r="C243" s="132" t="s">
        <v>1261</v>
      </c>
      <c r="D243" s="162" t="s">
        <v>1262</v>
      </c>
      <c r="E243" s="149">
        <f>Gruodis!E37</f>
        <v>2708</v>
      </c>
      <c r="F243" s="149">
        <f>Gruodis!F37</f>
        <v>510</v>
      </c>
      <c r="G243" s="148">
        <v>8</v>
      </c>
      <c r="H243" s="158">
        <v>45275</v>
      </c>
      <c r="I243" s="133" t="s">
        <v>147</v>
      </c>
    </row>
    <row r="244" spans="1:9" ht="26.1" customHeight="1" x14ac:dyDescent="0.25">
      <c r="A244" s="162" t="s">
        <v>903</v>
      </c>
      <c r="B244" s="132" t="s">
        <v>1158</v>
      </c>
      <c r="C244" s="132" t="s">
        <v>1159</v>
      </c>
      <c r="D244" s="162" t="s">
        <v>181</v>
      </c>
      <c r="E244" s="149">
        <f>Lapkritis!E44+Gruodis!E63</f>
        <v>2695.8</v>
      </c>
      <c r="F244" s="150">
        <f>Lapkritis!F44+Gruodis!F63</f>
        <v>458</v>
      </c>
      <c r="G244" s="148">
        <v>6</v>
      </c>
      <c r="H244" s="158">
        <v>45254</v>
      </c>
      <c r="I244" s="133" t="s">
        <v>82</v>
      </c>
    </row>
    <row r="245" spans="1:9" ht="26.1" customHeight="1" x14ac:dyDescent="0.25">
      <c r="A245" s="162" t="s">
        <v>904</v>
      </c>
      <c r="B245" s="132" t="s">
        <v>442</v>
      </c>
      <c r="C245" s="132" t="s">
        <v>441</v>
      </c>
      <c r="D245" s="162" t="s">
        <v>54</v>
      </c>
      <c r="E245" s="149">
        <f>Balandis!E44</f>
        <v>2663.5299999999997</v>
      </c>
      <c r="F245" s="150">
        <f>Balandis!F44</f>
        <v>393</v>
      </c>
      <c r="G245" s="150">
        <v>4</v>
      </c>
      <c r="H245" s="158">
        <v>45023</v>
      </c>
      <c r="I245" s="133" t="s">
        <v>341</v>
      </c>
    </row>
    <row r="246" spans="1:9" ht="26.1" customHeight="1" x14ac:dyDescent="0.25">
      <c r="A246" s="162" t="s">
        <v>905</v>
      </c>
      <c r="B246" s="132" t="s">
        <v>1281</v>
      </c>
      <c r="C246" s="132" t="s">
        <v>1282</v>
      </c>
      <c r="D246" s="162" t="s">
        <v>1283</v>
      </c>
      <c r="E246" s="149">
        <f>Spalis!E46+Lapkritis!E48+Gruodis!E74</f>
        <v>2595.5</v>
      </c>
      <c r="F246" s="150">
        <f>Spalis!F46+Lapkritis!F48+Gruodis!F74</f>
        <v>641</v>
      </c>
      <c r="G246" s="150">
        <v>1</v>
      </c>
      <c r="H246" s="158">
        <v>45214</v>
      </c>
      <c r="I246" s="133" t="s">
        <v>831</v>
      </c>
    </row>
    <row r="247" spans="1:9" ht="26.1" customHeight="1" x14ac:dyDescent="0.25">
      <c r="A247" s="162" t="s">
        <v>906</v>
      </c>
      <c r="B247" s="132" t="s">
        <v>1017</v>
      </c>
      <c r="C247" s="132" t="s">
        <v>1016</v>
      </c>
      <c r="D247" s="162" t="s">
        <v>165</v>
      </c>
      <c r="E247" s="149">
        <f>Rugsėjis!E37</f>
        <v>2506</v>
      </c>
      <c r="F247" s="150">
        <f>Rugsėjis!F37</f>
        <v>405</v>
      </c>
      <c r="G247" s="150">
        <v>8</v>
      </c>
      <c r="H247" s="158">
        <v>45184</v>
      </c>
      <c r="I247" s="133" t="s">
        <v>1018</v>
      </c>
    </row>
    <row r="248" spans="1:9" ht="26.1" customHeight="1" x14ac:dyDescent="0.25">
      <c r="A248" s="162" t="s">
        <v>907</v>
      </c>
      <c r="B248" s="132" t="s">
        <v>703</v>
      </c>
      <c r="C248" s="132" t="s">
        <v>704</v>
      </c>
      <c r="D248" s="162" t="s">
        <v>23</v>
      </c>
      <c r="E248" s="149">
        <f>Gegužė!E33</f>
        <v>2446.56</v>
      </c>
      <c r="F248" s="150">
        <f>Gegužė!F33</f>
        <v>462</v>
      </c>
      <c r="G248" s="150" t="s">
        <v>276</v>
      </c>
      <c r="H248" s="158">
        <v>45051</v>
      </c>
      <c r="I248" s="133" t="s">
        <v>105</v>
      </c>
    </row>
    <row r="249" spans="1:9" ht="26.1" customHeight="1" x14ac:dyDescent="0.25">
      <c r="A249" s="162" t="s">
        <v>908</v>
      </c>
      <c r="B249" s="132" t="s">
        <v>316</v>
      </c>
      <c r="C249" s="132" t="s">
        <v>317</v>
      </c>
      <c r="D249" s="162" t="s">
        <v>63</v>
      </c>
      <c r="E249" s="149">
        <f>Kovas!E56+Balandis!E52</f>
        <v>2407.62</v>
      </c>
      <c r="F249" s="150">
        <f>Kovas!F56+Balandis!F52</f>
        <v>392</v>
      </c>
      <c r="G249" s="150">
        <v>12</v>
      </c>
      <c r="H249" s="158">
        <v>45016</v>
      </c>
      <c r="I249" s="133" t="s">
        <v>71</v>
      </c>
    </row>
    <row r="250" spans="1:9" ht="26.1" customHeight="1" x14ac:dyDescent="0.25">
      <c r="A250" s="162" t="s">
        <v>909</v>
      </c>
      <c r="B250" s="132" t="s">
        <v>408</v>
      </c>
      <c r="C250" s="132" t="s">
        <v>409</v>
      </c>
      <c r="D250" s="162" t="s">
        <v>410</v>
      </c>
      <c r="E250" s="149">
        <f>Balandis!E47</f>
        <v>2367</v>
      </c>
      <c r="F250" s="150">
        <f>Balandis!F47</f>
        <v>554</v>
      </c>
      <c r="G250" s="150">
        <v>1</v>
      </c>
      <c r="H250" s="158">
        <v>43574</v>
      </c>
      <c r="I250" s="133" t="s">
        <v>400</v>
      </c>
    </row>
    <row r="251" spans="1:9" ht="26.1" customHeight="1" x14ac:dyDescent="0.25">
      <c r="A251" s="162" t="s">
        <v>910</v>
      </c>
      <c r="B251" s="132" t="s">
        <v>851</v>
      </c>
      <c r="C251" s="132" t="s">
        <v>852</v>
      </c>
      <c r="D251" s="162" t="s">
        <v>853</v>
      </c>
      <c r="E251" s="149">
        <f>Balandis!E54+Birželis!E47</f>
        <v>2327</v>
      </c>
      <c r="F251" s="150">
        <f>Balandis!F54+Birželis!F47</f>
        <v>657</v>
      </c>
      <c r="G251" s="150">
        <v>1</v>
      </c>
      <c r="H251" s="158">
        <v>44114</v>
      </c>
      <c r="I251" s="133" t="s">
        <v>831</v>
      </c>
    </row>
    <row r="252" spans="1:9" ht="26.1" customHeight="1" x14ac:dyDescent="0.25">
      <c r="A252" s="162" t="s">
        <v>911</v>
      </c>
      <c r="B252" s="132" t="s">
        <v>845</v>
      </c>
      <c r="C252" s="132" t="s">
        <v>846</v>
      </c>
      <c r="D252" s="162" t="s">
        <v>847</v>
      </c>
      <c r="E252" s="149">
        <f>Balandis!E61+Birželis!E78+Lapkritis!E52</f>
        <v>2312</v>
      </c>
      <c r="F252" s="150">
        <f>Balandis!F61+Birželis!F78+Lapkritis!F52</f>
        <v>658</v>
      </c>
      <c r="G252" s="150">
        <v>1</v>
      </c>
      <c r="H252" s="158">
        <v>44493</v>
      </c>
      <c r="I252" s="133" t="s">
        <v>831</v>
      </c>
    </row>
    <row r="253" spans="1:9" ht="26.1" customHeight="1" x14ac:dyDescent="0.25">
      <c r="A253" s="162" t="s">
        <v>912</v>
      </c>
      <c r="B253" s="154" t="s">
        <v>978</v>
      </c>
      <c r="C253" s="132" t="s">
        <v>978</v>
      </c>
      <c r="D253" s="162" t="s">
        <v>13</v>
      </c>
      <c r="E253" s="149">
        <f>Rugpjūtis!E36+Rugsėjis!E44</f>
        <v>2305.38</v>
      </c>
      <c r="F253" s="150">
        <f>Rugpjūtis!F36+Rugsėjis!F44</f>
        <v>409</v>
      </c>
      <c r="G253" s="148">
        <v>14</v>
      </c>
      <c r="H253" s="158">
        <v>45163</v>
      </c>
      <c r="I253" s="133" t="s">
        <v>979</v>
      </c>
    </row>
    <row r="254" spans="1:9" ht="25.5" customHeight="1" x14ac:dyDescent="0.25">
      <c r="A254" s="162" t="s">
        <v>913</v>
      </c>
      <c r="B254" s="154" t="s">
        <v>950</v>
      </c>
      <c r="C254" s="132" t="s">
        <v>951</v>
      </c>
      <c r="D254" s="162" t="s">
        <v>63</v>
      </c>
      <c r="E254" s="149">
        <f>Rugpjūtis!E34+Rugsėjis!E48+Spalis!E75</f>
        <v>2302.1</v>
      </c>
      <c r="F254" s="150">
        <f>Rugpjūtis!F34+Rugsėjis!F48+Spalis!F75</f>
        <v>437</v>
      </c>
      <c r="G254" s="148">
        <v>9</v>
      </c>
      <c r="H254" s="158">
        <v>45156</v>
      </c>
      <c r="I254" s="133" t="s">
        <v>38</v>
      </c>
    </row>
    <row r="255" spans="1:9" ht="26.1" customHeight="1" x14ac:dyDescent="0.25">
      <c r="A255" s="162" t="s">
        <v>914</v>
      </c>
      <c r="B255" s="301" t="s">
        <v>1348</v>
      </c>
      <c r="C255" s="301" t="s">
        <v>1349</v>
      </c>
      <c r="D255" s="311" t="s">
        <v>113</v>
      </c>
      <c r="E255" s="149">
        <f>Spalis!E55+Lapkritis!E51+Gruodis!E49</f>
        <v>2281</v>
      </c>
      <c r="F255" s="150">
        <f>Spalis!F55+Lapkritis!F51+Gruodis!F49</f>
        <v>541</v>
      </c>
      <c r="G255" s="303">
        <v>2</v>
      </c>
      <c r="H255" s="316">
        <v>45225</v>
      </c>
      <c r="I255" s="302" t="s">
        <v>117</v>
      </c>
    </row>
    <row r="256" spans="1:9" ht="26.1" customHeight="1" x14ac:dyDescent="0.25">
      <c r="A256" s="162" t="s">
        <v>915</v>
      </c>
      <c r="B256" s="132" t="s">
        <v>153</v>
      </c>
      <c r="C256" s="132" t="s">
        <v>153</v>
      </c>
      <c r="D256" s="162" t="s">
        <v>63</v>
      </c>
      <c r="E256" s="149">
        <f>Vasaris!E47+Kovas!E83+Rugpjūtis!E67</f>
        <v>2190</v>
      </c>
      <c r="F256" s="150">
        <f>Vasaris!F47+Kovas!F83+Rugpjūtis!F67</f>
        <v>298</v>
      </c>
      <c r="G256" s="148">
        <v>4</v>
      </c>
      <c r="H256" s="158">
        <v>44974</v>
      </c>
      <c r="I256" s="133" t="s">
        <v>117</v>
      </c>
    </row>
    <row r="257" spans="1:9" ht="26.1" customHeight="1" x14ac:dyDescent="0.25">
      <c r="A257" s="162" t="s">
        <v>916</v>
      </c>
      <c r="B257" s="132" t="s">
        <v>797</v>
      </c>
      <c r="C257" s="132" t="s">
        <v>798</v>
      </c>
      <c r="D257" s="162" t="s">
        <v>10</v>
      </c>
      <c r="E257" s="149">
        <f>Birželis!E35+Liepa!E60</f>
        <v>2180.6</v>
      </c>
      <c r="F257" s="150">
        <f>Birželis!F35+Liepa!F60</f>
        <v>530</v>
      </c>
      <c r="G257" s="148">
        <v>3</v>
      </c>
      <c r="H257" s="158">
        <v>44568</v>
      </c>
      <c r="I257" s="133" t="s">
        <v>737</v>
      </c>
    </row>
    <row r="258" spans="1:9" ht="26.1" customHeight="1" x14ac:dyDescent="0.25">
      <c r="A258" s="162" t="s">
        <v>917</v>
      </c>
      <c r="B258" s="132" t="s">
        <v>757</v>
      </c>
      <c r="C258" s="132" t="s">
        <v>758</v>
      </c>
      <c r="D258" s="162" t="s">
        <v>759</v>
      </c>
      <c r="E258" s="149">
        <f>Birželis!E54+Liepa!E44+Rugpjūtis!E47</f>
        <v>2152.1999999999998</v>
      </c>
      <c r="F258" s="150">
        <f>Birželis!F54+Liepa!F44+Rugpjūtis!F47</f>
        <v>926</v>
      </c>
      <c r="G258" s="148">
        <v>2</v>
      </c>
      <c r="H258" s="158">
        <v>44603</v>
      </c>
      <c r="I258" s="133" t="s">
        <v>26</v>
      </c>
    </row>
    <row r="259" spans="1:9" ht="26.1" customHeight="1" x14ac:dyDescent="0.25">
      <c r="A259" s="162" t="s">
        <v>918</v>
      </c>
      <c r="B259" s="132" t="s">
        <v>450</v>
      </c>
      <c r="C259" s="132" t="s">
        <v>449</v>
      </c>
      <c r="D259" s="162" t="s">
        <v>63</v>
      </c>
      <c r="E259" s="149">
        <f>Balandis!E49</f>
        <v>2150.5</v>
      </c>
      <c r="F259" s="150">
        <f>Balandis!F49</f>
        <v>648</v>
      </c>
      <c r="G259" s="150">
        <v>5</v>
      </c>
      <c r="H259" s="158">
        <v>45037</v>
      </c>
      <c r="I259" s="133" t="s">
        <v>105</v>
      </c>
    </row>
    <row r="260" spans="1:9" ht="26.1" customHeight="1" x14ac:dyDescent="0.25">
      <c r="A260" s="162" t="s">
        <v>919</v>
      </c>
      <c r="B260" s="132" t="s">
        <v>148</v>
      </c>
      <c r="C260" s="132" t="s">
        <v>149</v>
      </c>
      <c r="D260" s="162" t="s">
        <v>10</v>
      </c>
      <c r="E260" s="149">
        <f>Sausis!E31</f>
        <v>2149.54</v>
      </c>
      <c r="F260" s="150">
        <f>Sausis!F31</f>
        <v>323</v>
      </c>
      <c r="G260" s="148">
        <v>5</v>
      </c>
      <c r="H260" s="158">
        <v>44918</v>
      </c>
      <c r="I260" s="133" t="s">
        <v>26</v>
      </c>
    </row>
    <row r="261" spans="1:9" ht="26.1" customHeight="1" x14ac:dyDescent="0.25">
      <c r="A261" s="162" t="s">
        <v>920</v>
      </c>
      <c r="B261" s="131" t="s">
        <v>191</v>
      </c>
      <c r="C261" s="131" t="s">
        <v>191</v>
      </c>
      <c r="D261" s="162" t="s">
        <v>13</v>
      </c>
      <c r="E261" s="149">
        <f>Sausis!E51+Vasaris!E62+Kovas!E81+Gegužė!E73+Birželis!E83+Rugsėjis!E65+Spalis!E56+Lapkritis!E73</f>
        <v>2051.0099999999998</v>
      </c>
      <c r="F261" s="150">
        <f>Sausis!F51+Vasaris!F62+Kovas!F81+Gegužė!F73+Birželis!F83+Rugsėjis!F65+Spalis!F56+Lapkritis!F73</f>
        <v>549</v>
      </c>
      <c r="G261" s="148">
        <v>5</v>
      </c>
      <c r="H261" s="158">
        <v>44834</v>
      </c>
      <c r="I261" s="242" t="s">
        <v>38</v>
      </c>
    </row>
    <row r="262" spans="1:9" ht="26.1" customHeight="1" x14ac:dyDescent="0.25">
      <c r="A262" s="162" t="s">
        <v>921</v>
      </c>
      <c r="B262" s="132" t="s">
        <v>145</v>
      </c>
      <c r="C262" s="132" t="s">
        <v>145</v>
      </c>
      <c r="D262" s="162" t="s">
        <v>13</v>
      </c>
      <c r="E262" s="149">
        <f>Sausis!E32+Vasaris!E81</f>
        <v>2051</v>
      </c>
      <c r="F262" s="150">
        <f>Sausis!F32+Vasaris!F81</f>
        <v>401</v>
      </c>
      <c r="G262" s="148">
        <v>3</v>
      </c>
      <c r="H262" s="158">
        <v>44890</v>
      </c>
      <c r="I262" s="133" t="s">
        <v>55</v>
      </c>
    </row>
    <row r="263" spans="1:9" ht="26.1" customHeight="1" x14ac:dyDescent="0.25">
      <c r="A263" s="162" t="s">
        <v>922</v>
      </c>
      <c r="B263" s="132" t="s">
        <v>251</v>
      </c>
      <c r="C263" s="132" t="s">
        <v>252</v>
      </c>
      <c r="D263" s="162" t="s">
        <v>133</v>
      </c>
      <c r="E263" s="149">
        <f>Kovas!E99+Rugsėjis!E64+Spalis!E41</f>
        <v>2026.15</v>
      </c>
      <c r="F263" s="150">
        <f>Kovas!F99+Rugsėjis!F64+Spalis!F41</f>
        <v>402</v>
      </c>
      <c r="G263" s="150">
        <v>1</v>
      </c>
      <c r="H263" s="158">
        <v>44655</v>
      </c>
      <c r="I263" s="133" t="s">
        <v>38</v>
      </c>
    </row>
    <row r="264" spans="1:9" ht="26.1" customHeight="1" x14ac:dyDescent="0.25">
      <c r="A264" s="162" t="s">
        <v>923</v>
      </c>
      <c r="B264" s="215" t="s">
        <v>273</v>
      </c>
      <c r="C264" s="132" t="s">
        <v>272</v>
      </c>
      <c r="D264" s="162" t="s">
        <v>275</v>
      </c>
      <c r="E264" s="149">
        <f>Kovas!E53+Balandis!E60</f>
        <v>2002</v>
      </c>
      <c r="F264" s="150">
        <f>Kovas!F53+Balandis!F60</f>
        <v>381</v>
      </c>
      <c r="G264" s="150">
        <v>8</v>
      </c>
      <c r="H264" s="158">
        <v>45012</v>
      </c>
      <c r="I264" s="133" t="s">
        <v>38</v>
      </c>
    </row>
    <row r="265" spans="1:9" ht="26.1" customHeight="1" x14ac:dyDescent="0.25">
      <c r="A265" s="162" t="s">
        <v>924</v>
      </c>
      <c r="B265" s="132" t="s">
        <v>881</v>
      </c>
      <c r="C265" s="132" t="s">
        <v>882</v>
      </c>
      <c r="D265" s="162" t="s">
        <v>10</v>
      </c>
      <c r="E265" s="149">
        <f>Liepa!E31+Rugpjūtis!E48</f>
        <v>2000.08</v>
      </c>
      <c r="F265" s="150">
        <f>Liepa!F31+Rugpjūtis!F48</f>
        <v>820</v>
      </c>
      <c r="G265" s="150">
        <v>4</v>
      </c>
      <c r="H265" s="158">
        <v>44638</v>
      </c>
      <c r="I265" s="133" t="s">
        <v>18</v>
      </c>
    </row>
    <row r="266" spans="1:9" ht="26.1" customHeight="1" x14ac:dyDescent="0.25">
      <c r="A266" s="162" t="s">
        <v>925</v>
      </c>
      <c r="B266" s="132" t="s">
        <v>1041</v>
      </c>
      <c r="C266" s="132" t="s">
        <v>1042</v>
      </c>
      <c r="D266" s="162" t="s">
        <v>87</v>
      </c>
      <c r="E266" s="149">
        <f>Rugsėjis!E39</f>
        <v>1962.78</v>
      </c>
      <c r="F266" s="150">
        <f>Rugsėjis!F39</f>
        <v>322</v>
      </c>
      <c r="G266" s="150">
        <v>3</v>
      </c>
      <c r="H266" s="158">
        <v>45170</v>
      </c>
      <c r="I266" s="133" t="s">
        <v>147</v>
      </c>
    </row>
    <row r="267" spans="1:9" ht="26.1" customHeight="1" x14ac:dyDescent="0.25">
      <c r="A267" s="162" t="s">
        <v>926</v>
      </c>
      <c r="B267" s="132" t="s">
        <v>777</v>
      </c>
      <c r="C267" s="132" t="s">
        <v>778</v>
      </c>
      <c r="D267" s="162" t="s">
        <v>779</v>
      </c>
      <c r="E267" s="149">
        <f>Birželis!E36</f>
        <v>1902</v>
      </c>
      <c r="F267" s="150">
        <f>Birželis!F36</f>
        <v>847</v>
      </c>
      <c r="G267" s="148">
        <v>2</v>
      </c>
      <c r="H267" s="158">
        <v>44680</v>
      </c>
      <c r="I267" s="133" t="s">
        <v>55</v>
      </c>
    </row>
    <row r="268" spans="1:9" ht="26.1" customHeight="1" x14ac:dyDescent="0.25">
      <c r="A268" s="162" t="s">
        <v>927</v>
      </c>
      <c r="B268" s="132" t="s">
        <v>163</v>
      </c>
      <c r="C268" s="132" t="s">
        <v>164</v>
      </c>
      <c r="D268" s="162" t="s">
        <v>165</v>
      </c>
      <c r="E268" s="149">
        <f>Vasaris!E48</f>
        <v>1893.8</v>
      </c>
      <c r="F268" s="150">
        <f>Vasaris!F48</f>
        <v>499</v>
      </c>
      <c r="G268" s="148">
        <v>4</v>
      </c>
      <c r="H268" s="158">
        <v>44974</v>
      </c>
      <c r="I268" s="133" t="s">
        <v>105</v>
      </c>
    </row>
    <row r="269" spans="1:9" ht="26.1" customHeight="1" x14ac:dyDescent="0.25">
      <c r="A269" s="162" t="s">
        <v>980</v>
      </c>
      <c r="B269" s="132" t="s">
        <v>424</v>
      </c>
      <c r="C269" s="132" t="s">
        <v>425</v>
      </c>
      <c r="D269" s="162" t="s">
        <v>419</v>
      </c>
      <c r="E269" s="149">
        <f>Balandis!E50</f>
        <v>1836</v>
      </c>
      <c r="F269" s="150">
        <f>Balandis!F50</f>
        <v>448</v>
      </c>
      <c r="G269" s="150">
        <v>1</v>
      </c>
      <c r="H269" s="158">
        <v>44707</v>
      </c>
      <c r="I269" s="133" t="s">
        <v>400</v>
      </c>
    </row>
    <row r="270" spans="1:9" ht="26.1" customHeight="1" x14ac:dyDescent="0.25">
      <c r="A270" s="162" t="s">
        <v>981</v>
      </c>
      <c r="B270" s="132" t="s">
        <v>244</v>
      </c>
      <c r="C270" s="132" t="s">
        <v>245</v>
      </c>
      <c r="D270" s="162" t="s">
        <v>87</v>
      </c>
      <c r="E270" s="149">
        <f>Kovas!E43</f>
        <v>1827.07</v>
      </c>
      <c r="F270" s="150">
        <f>Kovas!F43</f>
        <v>297</v>
      </c>
      <c r="G270" s="150">
        <v>9</v>
      </c>
      <c r="H270" s="158">
        <v>44995</v>
      </c>
      <c r="I270" s="133" t="s">
        <v>32</v>
      </c>
    </row>
    <row r="271" spans="1:9" ht="26.1" customHeight="1" x14ac:dyDescent="0.25">
      <c r="A271" s="162" t="s">
        <v>982</v>
      </c>
      <c r="B271" s="132" t="s">
        <v>1299</v>
      </c>
      <c r="C271" s="132" t="s">
        <v>1300</v>
      </c>
      <c r="D271" s="162" t="s">
        <v>131</v>
      </c>
      <c r="E271" s="149">
        <f>Gruodis!E40</f>
        <v>1796.08</v>
      </c>
      <c r="F271" s="150">
        <f>Gruodis!F40</f>
        <v>383</v>
      </c>
      <c r="G271" s="150">
        <v>13</v>
      </c>
      <c r="H271" s="158">
        <v>45282</v>
      </c>
      <c r="I271" s="133" t="s">
        <v>38</v>
      </c>
    </row>
    <row r="272" spans="1:9" ht="26.1" customHeight="1" x14ac:dyDescent="0.25">
      <c r="A272" s="162" t="s">
        <v>983</v>
      </c>
      <c r="B272" s="132" t="s">
        <v>1344</v>
      </c>
      <c r="C272" s="132" t="s">
        <v>1345</v>
      </c>
      <c r="D272" s="162" t="s">
        <v>54</v>
      </c>
      <c r="E272" s="149">
        <f>Birželis!E39</f>
        <v>1784</v>
      </c>
      <c r="F272" s="150">
        <f>Birželis!F39</f>
        <v>766</v>
      </c>
      <c r="G272" s="150">
        <v>1</v>
      </c>
      <c r="H272" s="158">
        <v>44848</v>
      </c>
      <c r="I272" s="133" t="s">
        <v>55</v>
      </c>
    </row>
    <row r="273" spans="1:9" ht="26.1" customHeight="1" x14ac:dyDescent="0.25">
      <c r="A273" s="162" t="s">
        <v>984</v>
      </c>
      <c r="B273" s="132" t="s">
        <v>1267</v>
      </c>
      <c r="C273" s="132" t="s">
        <v>1267</v>
      </c>
      <c r="D273" s="162" t="s">
        <v>1269</v>
      </c>
      <c r="E273" s="149">
        <f>Gruodis!E41</f>
        <v>1695.18</v>
      </c>
      <c r="F273" s="150">
        <f>Gruodis!F41</f>
        <v>347</v>
      </c>
      <c r="G273" s="150">
        <v>14</v>
      </c>
      <c r="H273" s="158">
        <v>45268</v>
      </c>
      <c r="I273" s="133" t="s">
        <v>1268</v>
      </c>
    </row>
    <row r="274" spans="1:9" ht="26.1" customHeight="1" x14ac:dyDescent="0.25">
      <c r="A274" s="162" t="s">
        <v>985</v>
      </c>
      <c r="B274" s="132" t="s">
        <v>856</v>
      </c>
      <c r="C274" s="132" t="s">
        <v>857</v>
      </c>
      <c r="D274" s="162" t="s">
        <v>858</v>
      </c>
      <c r="E274" s="149">
        <f>Balandis!E71+Birželis!E52</f>
        <v>1683</v>
      </c>
      <c r="F274" s="150">
        <f>Balandis!F71+Birželis!F52</f>
        <v>475</v>
      </c>
      <c r="G274" s="150">
        <v>1</v>
      </c>
      <c r="H274" s="158">
        <v>43435</v>
      </c>
      <c r="I274" s="133" t="s">
        <v>831</v>
      </c>
    </row>
    <row r="275" spans="1:9" ht="26.1" customHeight="1" x14ac:dyDescent="0.25">
      <c r="A275" s="162" t="s">
        <v>986</v>
      </c>
      <c r="B275" s="132" t="s">
        <v>157</v>
      </c>
      <c r="C275" s="132" t="s">
        <v>158</v>
      </c>
      <c r="D275" s="162" t="s">
        <v>159</v>
      </c>
      <c r="E275" s="149">
        <f>Vasaris!E51</f>
        <v>1634.8</v>
      </c>
      <c r="F275" s="150">
        <f>Vasaris!F51</f>
        <v>270</v>
      </c>
      <c r="G275" s="148">
        <v>4</v>
      </c>
      <c r="H275" s="158">
        <v>44960</v>
      </c>
      <c r="I275" s="133" t="s">
        <v>105</v>
      </c>
    </row>
    <row r="276" spans="1:9" ht="26.1" customHeight="1" x14ac:dyDescent="0.25">
      <c r="A276" s="162" t="s">
        <v>987</v>
      </c>
      <c r="B276" s="132" t="s">
        <v>160</v>
      </c>
      <c r="C276" s="132" t="s">
        <v>161</v>
      </c>
      <c r="D276" s="162" t="s">
        <v>162</v>
      </c>
      <c r="E276" s="149">
        <f>Sausis!E33</f>
        <v>1610</v>
      </c>
      <c r="F276" s="150">
        <f>Sausis!F33</f>
        <v>235</v>
      </c>
      <c r="G276" s="148">
        <v>2</v>
      </c>
      <c r="H276" s="158">
        <v>44904</v>
      </c>
      <c r="I276" s="242" t="s">
        <v>55</v>
      </c>
    </row>
    <row r="277" spans="1:9" ht="26.1" customHeight="1" x14ac:dyDescent="0.25">
      <c r="A277" s="162" t="s">
        <v>988</v>
      </c>
      <c r="B277" s="132" t="s">
        <v>374</v>
      </c>
      <c r="C277" s="132" t="s">
        <v>375</v>
      </c>
      <c r="D277" s="162" t="s">
        <v>344</v>
      </c>
      <c r="E277" s="149">
        <f>Balandis!E68+Gegužė!E55+Birželis!E88</f>
        <v>1570.25</v>
      </c>
      <c r="F277" s="150">
        <f>Balandis!F68+Gegužė!F55+Birželis!F88</f>
        <v>329</v>
      </c>
      <c r="G277" s="150">
        <v>5</v>
      </c>
      <c r="H277" s="158">
        <v>45030</v>
      </c>
      <c r="I277" s="133" t="s">
        <v>82</v>
      </c>
    </row>
    <row r="278" spans="1:9" ht="26.1" customHeight="1" x14ac:dyDescent="0.25">
      <c r="A278" s="162" t="s">
        <v>989</v>
      </c>
      <c r="B278" s="132" t="s">
        <v>209</v>
      </c>
      <c r="C278" s="132" t="s">
        <v>210</v>
      </c>
      <c r="D278" s="162" t="s">
        <v>188</v>
      </c>
      <c r="E278" s="149">
        <f>Vasaris!E75+Kovas!E87+Gegužė!E84+Birželis!E53+Gruodis!E62</f>
        <v>1568.9099999999999</v>
      </c>
      <c r="F278" s="150">
        <f>Vasaris!F75+Kovas!F87+Gegužė!F84+Birželis!F53+Gruodis!F62</f>
        <v>492</v>
      </c>
      <c r="G278" s="148">
        <v>2</v>
      </c>
      <c r="H278" s="158">
        <v>44855</v>
      </c>
      <c r="I278" s="133" t="s">
        <v>26</v>
      </c>
    </row>
    <row r="279" spans="1:9" ht="26.1" customHeight="1" x14ac:dyDescent="0.25">
      <c r="A279" s="162" t="s">
        <v>990</v>
      </c>
      <c r="B279" s="132" t="s">
        <v>226</v>
      </c>
      <c r="C279" s="132" t="s">
        <v>227</v>
      </c>
      <c r="D279" s="162" t="s">
        <v>10</v>
      </c>
      <c r="E279" s="149">
        <f>Vasaris!E79+Kovas!E71+Gegužė!E67+Birželis!E51</f>
        <v>1549.92</v>
      </c>
      <c r="F279" s="150">
        <f>Vasaris!F79+Kovas!F71+Gegužė!F67+Birželis!F51</f>
        <v>502</v>
      </c>
      <c r="G279" s="148">
        <v>1</v>
      </c>
      <c r="H279" s="158">
        <v>44400</v>
      </c>
      <c r="I279" s="133" t="s">
        <v>11</v>
      </c>
    </row>
    <row r="280" spans="1:9" ht="26.1" customHeight="1" x14ac:dyDescent="0.25">
      <c r="A280" s="162" t="s">
        <v>991</v>
      </c>
      <c r="B280" s="132" t="s">
        <v>654</v>
      </c>
      <c r="C280" s="132" t="s">
        <v>655</v>
      </c>
      <c r="D280" s="162" t="s">
        <v>63</v>
      </c>
      <c r="E280" s="149">
        <f>Gegužė!E50+Birželis!E76+Liepa!E68+Rugsėjis!E63</f>
        <v>1543</v>
      </c>
      <c r="F280" s="150">
        <f>Gegužė!F50+Birželis!F76+Liepa!F68+Rugsėjis!F63</f>
        <v>362</v>
      </c>
      <c r="G280" s="150">
        <v>14</v>
      </c>
      <c r="H280" s="158">
        <v>45065</v>
      </c>
      <c r="I280" s="133" t="s">
        <v>38</v>
      </c>
    </row>
    <row r="281" spans="1:9" ht="26.1" customHeight="1" x14ac:dyDescent="0.25">
      <c r="A281" s="162" t="s">
        <v>992</v>
      </c>
      <c r="B281" s="215" t="s">
        <v>775</v>
      </c>
      <c r="C281" s="215" t="s">
        <v>776</v>
      </c>
      <c r="D281" s="162" t="s">
        <v>63</v>
      </c>
      <c r="E281" s="149">
        <f>Birželis!E74+Liepa!E34+Rugpjūtis!E66</f>
        <v>1499.1</v>
      </c>
      <c r="F281" s="150">
        <f>Birželis!F74+Liepa!F34+Rugpjūtis!F66</f>
        <v>263</v>
      </c>
      <c r="G281" s="148">
        <v>5</v>
      </c>
      <c r="H281" s="158">
        <v>45106</v>
      </c>
      <c r="I281" s="133" t="s">
        <v>82</v>
      </c>
    </row>
    <row r="282" spans="1:9" ht="26.1" customHeight="1" x14ac:dyDescent="0.25">
      <c r="A282" s="162" t="s">
        <v>993</v>
      </c>
      <c r="B282" s="215" t="s">
        <v>780</v>
      </c>
      <c r="C282" s="215" t="s">
        <v>781</v>
      </c>
      <c r="D282" s="162" t="s">
        <v>782</v>
      </c>
      <c r="E282" s="149">
        <f>Birželis!E46+Liepa!E53</f>
        <v>1493</v>
      </c>
      <c r="F282" s="150">
        <f>Birželis!F46+Liepa!F53</f>
        <v>664</v>
      </c>
      <c r="G282" s="148">
        <v>2</v>
      </c>
      <c r="H282" s="158">
        <v>44694</v>
      </c>
      <c r="I282" s="133" t="s">
        <v>55</v>
      </c>
    </row>
    <row r="283" spans="1:9" ht="26.1" customHeight="1" x14ac:dyDescent="0.25">
      <c r="A283" s="162" t="s">
        <v>994</v>
      </c>
      <c r="B283" s="132" t="s">
        <v>403</v>
      </c>
      <c r="C283" s="132" t="s">
        <v>404</v>
      </c>
      <c r="D283" s="162" t="s">
        <v>405</v>
      </c>
      <c r="E283" s="149">
        <f>Balandis!E53</f>
        <v>1476.5</v>
      </c>
      <c r="F283" s="150">
        <f>Balandis!F53</f>
        <v>430</v>
      </c>
      <c r="G283" s="150">
        <v>1</v>
      </c>
      <c r="H283" s="158">
        <v>43896</v>
      </c>
      <c r="I283" s="133" t="s">
        <v>400</v>
      </c>
    </row>
    <row r="284" spans="1:9" ht="26.1" customHeight="1" x14ac:dyDescent="0.25">
      <c r="A284" s="162" t="s">
        <v>995</v>
      </c>
      <c r="B284" s="132" t="s">
        <v>1290</v>
      </c>
      <c r="C284" s="132" t="s">
        <v>1291</v>
      </c>
      <c r="D284" s="162" t="s">
        <v>1292</v>
      </c>
      <c r="E284" s="149">
        <f>Gruodis!E44</f>
        <v>1400</v>
      </c>
      <c r="F284" s="150">
        <f>Gruodis!F44</f>
        <v>250</v>
      </c>
      <c r="G284" s="150">
        <v>1</v>
      </c>
      <c r="H284" s="158" t="s">
        <v>138</v>
      </c>
      <c r="I284" s="133" t="s">
        <v>1293</v>
      </c>
    </row>
    <row r="285" spans="1:9" ht="26.1" customHeight="1" x14ac:dyDescent="0.25">
      <c r="A285" s="162" t="s">
        <v>996</v>
      </c>
      <c r="B285" s="132" t="s">
        <v>842</v>
      </c>
      <c r="C285" s="132" t="s">
        <v>843</v>
      </c>
      <c r="D285" s="162" t="s">
        <v>844</v>
      </c>
      <c r="E285" s="149">
        <f>Balandis!E87+Lapkritis!E53</f>
        <v>1389</v>
      </c>
      <c r="F285" s="150">
        <f>Balandis!F87+Lapkritis!F53</f>
        <v>339</v>
      </c>
      <c r="G285" s="150">
        <v>1</v>
      </c>
      <c r="H285" s="158">
        <v>44431</v>
      </c>
      <c r="I285" s="133" t="s">
        <v>831</v>
      </c>
    </row>
    <row r="286" spans="1:9" ht="26.1" customHeight="1" x14ac:dyDescent="0.25">
      <c r="A286" s="162" t="s">
        <v>997</v>
      </c>
      <c r="B286" s="132" t="s">
        <v>286</v>
      </c>
      <c r="C286" s="132" t="s">
        <v>292</v>
      </c>
      <c r="D286" s="162" t="s">
        <v>63</v>
      </c>
      <c r="E286" s="149">
        <f>Kovas!E73+Balandis!E64+Gegužė!E78</f>
        <v>1383.4500000000003</v>
      </c>
      <c r="F286" s="150">
        <f>Kovas!F73+Balandis!F64+Gegužė!F78</f>
        <v>257</v>
      </c>
      <c r="G286" s="150">
        <v>10</v>
      </c>
      <c r="H286" s="158">
        <v>45012</v>
      </c>
      <c r="I286" s="133" t="s">
        <v>38</v>
      </c>
    </row>
    <row r="287" spans="1:9" ht="26.1" customHeight="1" x14ac:dyDescent="0.25">
      <c r="A287" s="162" t="s">
        <v>998</v>
      </c>
      <c r="B287" s="132" t="s">
        <v>336</v>
      </c>
      <c r="C287" s="132" t="s">
        <v>336</v>
      </c>
      <c r="D287" s="162" t="s">
        <v>333</v>
      </c>
      <c r="E287" s="149">
        <f>Kovas!E48</f>
        <v>1375.1999999999998</v>
      </c>
      <c r="F287" s="150">
        <f>Kovas!F48</f>
        <v>272</v>
      </c>
      <c r="G287" s="150">
        <v>2</v>
      </c>
      <c r="H287" s="158">
        <v>44988</v>
      </c>
      <c r="I287" s="133" t="s">
        <v>105</v>
      </c>
    </row>
    <row r="288" spans="1:9" ht="26.1" customHeight="1" x14ac:dyDescent="0.25">
      <c r="A288" s="162" t="s">
        <v>999</v>
      </c>
      <c r="B288" s="131" t="s">
        <v>166</v>
      </c>
      <c r="C288" s="131" t="s">
        <v>167</v>
      </c>
      <c r="D288" s="162" t="s">
        <v>168</v>
      </c>
      <c r="E288" s="149">
        <f>Sausis!E42+Vasaris!E66+Rugpjūtis!E69</f>
        <v>1356</v>
      </c>
      <c r="F288" s="150">
        <f>Sausis!F42+Vasaris!F66+Rugpjūtis!F69</f>
        <v>251</v>
      </c>
      <c r="G288" s="148">
        <v>3</v>
      </c>
      <c r="H288" s="158">
        <v>44896</v>
      </c>
      <c r="I288" s="133" t="s">
        <v>117</v>
      </c>
    </row>
    <row r="289" spans="1:9" ht="26.1" customHeight="1" x14ac:dyDescent="0.25">
      <c r="A289" s="162" t="s">
        <v>1000</v>
      </c>
      <c r="B289" s="185" t="s">
        <v>1225</v>
      </c>
      <c r="C289" s="185" t="s">
        <v>1226</v>
      </c>
      <c r="D289" s="140" t="s">
        <v>419</v>
      </c>
      <c r="E289" s="20">
        <f>Vasaris!E53</f>
        <v>1330</v>
      </c>
      <c r="F289" s="21">
        <f>Vasaris!F53</f>
        <v>380</v>
      </c>
      <c r="G289" s="29">
        <v>1</v>
      </c>
      <c r="H289" s="115">
        <v>44757</v>
      </c>
      <c r="I289" s="48" t="s">
        <v>105</v>
      </c>
    </row>
    <row r="290" spans="1:9" ht="26.1" customHeight="1" x14ac:dyDescent="0.25">
      <c r="A290" s="162" t="s">
        <v>1046</v>
      </c>
      <c r="B290" s="215" t="s">
        <v>773</v>
      </c>
      <c r="C290" s="215" t="s">
        <v>774</v>
      </c>
      <c r="D290" s="162" t="s">
        <v>63</v>
      </c>
      <c r="E290" s="149">
        <f>Birželis!E90+Spalis!E50+Gruodis!E55</f>
        <v>1256.0999999999995</v>
      </c>
      <c r="F290" s="150">
        <f>Birželis!F90+Spalis!F50+Gruodis!F55</f>
        <v>347</v>
      </c>
      <c r="G290" s="148">
        <v>1</v>
      </c>
      <c r="H290" s="158">
        <v>44007</v>
      </c>
      <c r="I290" s="133" t="s">
        <v>38</v>
      </c>
    </row>
    <row r="291" spans="1:9" ht="26.1" customHeight="1" x14ac:dyDescent="0.25">
      <c r="A291" s="162" t="s">
        <v>1047</v>
      </c>
      <c r="B291" s="132" t="s">
        <v>1227</v>
      </c>
      <c r="C291" s="132" t="s">
        <v>1228</v>
      </c>
      <c r="D291" s="162" t="s">
        <v>63</v>
      </c>
      <c r="E291" s="149">
        <f>Lapkritis!E50</f>
        <v>1242.5</v>
      </c>
      <c r="F291" s="150">
        <f>Lapkritis!F50</f>
        <v>355</v>
      </c>
      <c r="G291" s="148">
        <v>1</v>
      </c>
      <c r="H291" s="158">
        <v>44890</v>
      </c>
      <c r="I291" s="133" t="s">
        <v>105</v>
      </c>
    </row>
    <row r="292" spans="1:9" ht="26.1" customHeight="1" x14ac:dyDescent="0.25">
      <c r="A292" s="162" t="s">
        <v>1048</v>
      </c>
      <c r="B292" s="154" t="s">
        <v>1229</v>
      </c>
      <c r="C292" s="132" t="s">
        <v>1230</v>
      </c>
      <c r="D292" s="162" t="s">
        <v>1231</v>
      </c>
      <c r="E292" s="149">
        <f>Gegužė!E41</f>
        <v>1225</v>
      </c>
      <c r="F292" s="150">
        <f>Gegužė!F41</f>
        <v>350</v>
      </c>
      <c r="G292" s="148">
        <v>1</v>
      </c>
      <c r="H292" s="158">
        <v>44696</v>
      </c>
      <c r="I292" s="133" t="s">
        <v>105</v>
      </c>
    </row>
    <row r="293" spans="1:9" ht="26.1" customHeight="1" x14ac:dyDescent="0.25">
      <c r="A293" s="162" t="s">
        <v>1049</v>
      </c>
      <c r="B293" s="215" t="s">
        <v>760</v>
      </c>
      <c r="C293" s="215" t="s">
        <v>761</v>
      </c>
      <c r="D293" s="162" t="s">
        <v>204</v>
      </c>
      <c r="E293" s="149">
        <f>Birželis!E61+Liepa!E47</f>
        <v>1201</v>
      </c>
      <c r="F293" s="150">
        <f>Birželis!F61+Liepa!F47</f>
        <v>491</v>
      </c>
      <c r="G293" s="148">
        <v>2</v>
      </c>
      <c r="H293" s="158">
        <v>44645</v>
      </c>
      <c r="I293" s="133" t="s">
        <v>26</v>
      </c>
    </row>
    <row r="294" spans="1:9" ht="26.1" customHeight="1" x14ac:dyDescent="0.25">
      <c r="A294" s="162" t="s">
        <v>1050</v>
      </c>
      <c r="B294" s="132" t="s">
        <v>668</v>
      </c>
      <c r="C294" s="132" t="s">
        <v>669</v>
      </c>
      <c r="D294" s="162" t="s">
        <v>113</v>
      </c>
      <c r="E294" s="149">
        <f>Gegužė!E51+Birželis!E82</f>
        <v>1193.8</v>
      </c>
      <c r="F294" s="150">
        <f>Gegužė!F51+Birželis!F82</f>
        <v>222</v>
      </c>
      <c r="G294" s="150">
        <v>7</v>
      </c>
      <c r="H294" s="158">
        <v>45052</v>
      </c>
      <c r="I294" s="133" t="s">
        <v>82</v>
      </c>
    </row>
    <row r="295" spans="1:9" ht="26.1" customHeight="1" x14ac:dyDescent="0.25">
      <c r="A295" s="162" t="s">
        <v>1051</v>
      </c>
      <c r="B295" s="132" t="s">
        <v>1275</v>
      </c>
      <c r="C295" s="132" t="s">
        <v>1276</v>
      </c>
      <c r="D295" s="162" t="s">
        <v>54</v>
      </c>
      <c r="E295" s="149">
        <f>Birželis!E45</f>
        <v>1187.7</v>
      </c>
      <c r="F295" s="150">
        <f>Birželis!F45</f>
        <v>180</v>
      </c>
      <c r="G295" s="148">
        <v>1</v>
      </c>
      <c r="H295" s="158">
        <v>45099</v>
      </c>
      <c r="I295" s="133" t="s">
        <v>400</v>
      </c>
    </row>
    <row r="296" spans="1:9" ht="26.1" customHeight="1" x14ac:dyDescent="0.25">
      <c r="A296" s="162" t="s">
        <v>1052</v>
      </c>
      <c r="B296" s="132" t="s">
        <v>248</v>
      </c>
      <c r="C296" s="132" t="s">
        <v>249</v>
      </c>
      <c r="D296" s="162" t="s">
        <v>13</v>
      </c>
      <c r="E296" s="149">
        <f>Kovas!E50+Gegužė!E71</f>
        <v>1187</v>
      </c>
      <c r="F296" s="150">
        <f>Kovas!F50+Gegužė!F71</f>
        <v>250</v>
      </c>
      <c r="G296" s="150">
        <v>2</v>
      </c>
      <c r="H296" s="158">
        <v>41544</v>
      </c>
      <c r="I296" s="133" t="s">
        <v>250</v>
      </c>
    </row>
    <row r="297" spans="1:9" ht="26.1" customHeight="1" x14ac:dyDescent="0.25">
      <c r="A297" s="162" t="s">
        <v>1053</v>
      </c>
      <c r="B297" s="132" t="s">
        <v>182</v>
      </c>
      <c r="C297" s="132" t="s">
        <v>183</v>
      </c>
      <c r="D297" s="162" t="s">
        <v>10</v>
      </c>
      <c r="E297" s="149">
        <f>Vasaris!E64+Kovas!E64</f>
        <v>1177.5</v>
      </c>
      <c r="F297" s="150">
        <f>Vasaris!F64+Kovas!F64</f>
        <v>229</v>
      </c>
      <c r="G297" s="148">
        <v>1</v>
      </c>
      <c r="H297" s="158">
        <v>41950</v>
      </c>
      <c r="I297" s="133" t="s">
        <v>24</v>
      </c>
    </row>
    <row r="298" spans="1:9" ht="26.1" customHeight="1" x14ac:dyDescent="0.25">
      <c r="A298" s="162" t="s">
        <v>1054</v>
      </c>
      <c r="B298" s="132" t="s">
        <v>378</v>
      </c>
      <c r="C298" s="132" t="s">
        <v>379</v>
      </c>
      <c r="D298" s="162" t="s">
        <v>380</v>
      </c>
      <c r="E298" s="149">
        <f>Balandis!E57</f>
        <v>1107.2</v>
      </c>
      <c r="F298" s="150">
        <f>Balandis!F57</f>
        <v>332</v>
      </c>
      <c r="G298" s="150">
        <v>8</v>
      </c>
      <c r="H298" s="158">
        <v>44606</v>
      </c>
      <c r="I298" s="133" t="s">
        <v>117</v>
      </c>
    </row>
    <row r="299" spans="1:9" ht="26.1" customHeight="1" x14ac:dyDescent="0.25">
      <c r="A299" s="162" t="s">
        <v>1055</v>
      </c>
      <c r="B299" s="132" t="s">
        <v>428</v>
      </c>
      <c r="C299" s="132" t="s">
        <v>429</v>
      </c>
      <c r="D299" s="162" t="s">
        <v>419</v>
      </c>
      <c r="E299" s="149">
        <f>Balandis!E58</f>
        <v>1100</v>
      </c>
      <c r="F299" s="150">
        <f>Balandis!F58</f>
        <v>375</v>
      </c>
      <c r="G299" s="150">
        <v>1</v>
      </c>
      <c r="H299" s="158">
        <v>44440</v>
      </c>
      <c r="I299" s="133" t="s">
        <v>400</v>
      </c>
    </row>
    <row r="300" spans="1:9" ht="26.1" customHeight="1" x14ac:dyDescent="0.25">
      <c r="A300" s="162" t="s">
        <v>1056</v>
      </c>
      <c r="B300" s="132" t="s">
        <v>1232</v>
      </c>
      <c r="C300" s="132" t="s">
        <v>1233</v>
      </c>
      <c r="D300" s="162" t="s">
        <v>396</v>
      </c>
      <c r="E300" s="149">
        <f>Sausis!E37</f>
        <v>1085</v>
      </c>
      <c r="F300" s="150">
        <f>Sausis!F37</f>
        <v>310</v>
      </c>
      <c r="G300" s="150">
        <v>1</v>
      </c>
      <c r="H300" s="158">
        <v>44719</v>
      </c>
      <c r="I300" s="133" t="s">
        <v>105</v>
      </c>
    </row>
    <row r="301" spans="1:9" ht="26.1" customHeight="1" x14ac:dyDescent="0.25">
      <c r="A301" s="162" t="s">
        <v>1057</v>
      </c>
      <c r="B301" s="132" t="s">
        <v>176</v>
      </c>
      <c r="C301" s="132" t="s">
        <v>177</v>
      </c>
      <c r="D301" s="162" t="s">
        <v>23</v>
      </c>
      <c r="E301" s="149">
        <f>Vasaris!E59+Kovas!E79</f>
        <v>1083</v>
      </c>
      <c r="F301" s="150">
        <f>Vasaris!F59+Kovas!F79</f>
        <v>207</v>
      </c>
      <c r="G301" s="148">
        <v>5</v>
      </c>
      <c r="H301" s="158">
        <v>44974</v>
      </c>
      <c r="I301" s="133" t="s">
        <v>35</v>
      </c>
    </row>
    <row r="302" spans="1:9" ht="26.1" customHeight="1" x14ac:dyDescent="0.25">
      <c r="A302" s="162" t="s">
        <v>1058</v>
      </c>
      <c r="B302" s="132" t="s">
        <v>212</v>
      </c>
      <c r="C302" s="132" t="s">
        <v>213</v>
      </c>
      <c r="D302" s="162" t="s">
        <v>214</v>
      </c>
      <c r="E302" s="149">
        <f>Sausis!E47+Kovas!E84+Balandis!E102+Birželis!E70</f>
        <v>1069.95</v>
      </c>
      <c r="F302" s="150">
        <f>Sausis!F47+Kovas!F84+Balandis!F102+Birželis!F70</f>
        <v>273</v>
      </c>
      <c r="G302" s="148">
        <v>1</v>
      </c>
      <c r="H302" s="158">
        <v>44694</v>
      </c>
      <c r="I302" s="133" t="s">
        <v>82</v>
      </c>
    </row>
    <row r="303" spans="1:9" ht="26.1" customHeight="1" x14ac:dyDescent="0.25">
      <c r="A303" s="162" t="s">
        <v>1059</v>
      </c>
      <c r="B303" s="132" t="s">
        <v>968</v>
      </c>
      <c r="C303" s="132" t="s">
        <v>969</v>
      </c>
      <c r="D303" s="162" t="s">
        <v>970</v>
      </c>
      <c r="E303" s="149">
        <f>Rugpjūtis!E39</f>
        <v>1062.4000000000001</v>
      </c>
      <c r="F303" s="150">
        <f>Rugpjūtis!F39</f>
        <v>434</v>
      </c>
      <c r="G303" s="150">
        <v>4</v>
      </c>
      <c r="H303" s="158">
        <v>44652</v>
      </c>
      <c r="I303" s="133" t="s">
        <v>737</v>
      </c>
    </row>
    <row r="304" spans="1:9" ht="26.1" customHeight="1" x14ac:dyDescent="0.25">
      <c r="A304" s="162" t="s">
        <v>1060</v>
      </c>
      <c r="B304" s="132" t="s">
        <v>675</v>
      </c>
      <c r="C304" s="132" t="s">
        <v>676</v>
      </c>
      <c r="D304" s="162" t="s">
        <v>188</v>
      </c>
      <c r="E304" s="149">
        <f>Gegužė!E48</f>
        <v>1050</v>
      </c>
      <c r="F304" s="150">
        <f>Gegužė!F48</f>
        <v>145</v>
      </c>
      <c r="G304" s="150">
        <v>1</v>
      </c>
      <c r="H304" s="158">
        <v>44414</v>
      </c>
      <c r="I304" s="133" t="s">
        <v>674</v>
      </c>
    </row>
    <row r="305" spans="1:9" ht="26.1" customHeight="1" x14ac:dyDescent="0.25">
      <c r="A305" s="162" t="s">
        <v>1061</v>
      </c>
      <c r="B305" s="132" t="s">
        <v>172</v>
      </c>
      <c r="C305" s="132" t="s">
        <v>172</v>
      </c>
      <c r="D305" s="162" t="s">
        <v>13</v>
      </c>
      <c r="E305" s="149">
        <f>Sausis!E38</f>
        <v>1019</v>
      </c>
      <c r="F305" s="150">
        <f>Sausis!F38</f>
        <v>252</v>
      </c>
      <c r="G305" s="148">
        <v>3</v>
      </c>
      <c r="H305" s="158">
        <v>44883</v>
      </c>
      <c r="I305" s="133" t="s">
        <v>173</v>
      </c>
    </row>
    <row r="306" spans="1:9" ht="26.1" customHeight="1" x14ac:dyDescent="0.25">
      <c r="A306" s="162" t="s">
        <v>1062</v>
      </c>
      <c r="B306" s="132" t="s">
        <v>179</v>
      </c>
      <c r="C306" s="132" t="s">
        <v>180</v>
      </c>
      <c r="D306" s="162" t="s">
        <v>181</v>
      </c>
      <c r="E306" s="149">
        <f>Sausis!E44+Vasaris!E73+Birželis!E94</f>
        <v>985.7</v>
      </c>
      <c r="F306" s="150">
        <f>Sausis!F44+Vasaris!F73+Birželis!F94</f>
        <v>266</v>
      </c>
      <c r="G306" s="148">
        <v>4</v>
      </c>
      <c r="H306" s="158">
        <v>44883</v>
      </c>
      <c r="I306" s="133" t="s">
        <v>82</v>
      </c>
    </row>
    <row r="307" spans="1:9" ht="26.1" customHeight="1" x14ac:dyDescent="0.25">
      <c r="A307" s="162" t="s">
        <v>1063</v>
      </c>
      <c r="B307" s="171" t="s">
        <v>1271</v>
      </c>
      <c r="C307" s="132" t="s">
        <v>1271</v>
      </c>
      <c r="D307" s="162" t="s">
        <v>13</v>
      </c>
      <c r="E307" s="149">
        <f>Gruodis!E47</f>
        <v>950</v>
      </c>
      <c r="F307" s="150">
        <f>Gruodis!F47</f>
        <v>150</v>
      </c>
      <c r="G307" s="150">
        <v>6</v>
      </c>
      <c r="H307" s="158">
        <v>45044</v>
      </c>
      <c r="I307" s="133" t="s">
        <v>1018</v>
      </c>
    </row>
    <row r="308" spans="1:9" ht="26.1" customHeight="1" x14ac:dyDescent="0.25">
      <c r="A308" s="162" t="s">
        <v>1064</v>
      </c>
      <c r="B308" s="132" t="s">
        <v>399</v>
      </c>
      <c r="C308" s="132" t="s">
        <v>398</v>
      </c>
      <c r="D308" s="162" t="s">
        <v>131</v>
      </c>
      <c r="E308" s="149">
        <f>Balandis!E65</f>
        <v>945</v>
      </c>
      <c r="F308" s="150">
        <f>Balandis!F65</f>
        <v>379</v>
      </c>
      <c r="G308" s="150">
        <v>1</v>
      </c>
      <c r="H308" s="158">
        <v>44428</v>
      </c>
      <c r="I308" s="295" t="s">
        <v>397</v>
      </c>
    </row>
    <row r="309" spans="1:9" ht="26.1" customHeight="1" x14ac:dyDescent="0.25">
      <c r="A309" s="162" t="s">
        <v>1065</v>
      </c>
      <c r="B309" s="132" t="s">
        <v>859</v>
      </c>
      <c r="C309" s="132" t="s">
        <v>860</v>
      </c>
      <c r="D309" s="162" t="s">
        <v>861</v>
      </c>
      <c r="E309" s="149">
        <f>Kovas!E63+Birželis!E68</f>
        <v>919</v>
      </c>
      <c r="F309" s="150">
        <f>Kovas!F63+Birželis!F68</f>
        <v>212</v>
      </c>
      <c r="G309" s="150">
        <v>1</v>
      </c>
      <c r="H309" s="158">
        <v>42988</v>
      </c>
      <c r="I309" s="133" t="s">
        <v>831</v>
      </c>
    </row>
    <row r="310" spans="1:9" ht="26.1" customHeight="1" x14ac:dyDescent="0.25">
      <c r="A310" s="162" t="s">
        <v>1066</v>
      </c>
      <c r="B310" s="132" t="s">
        <v>1234</v>
      </c>
      <c r="C310" s="132" t="s">
        <v>1235</v>
      </c>
      <c r="D310" s="162" t="s">
        <v>63</v>
      </c>
      <c r="E310" s="149">
        <f>Sausis!E39</f>
        <v>899.5</v>
      </c>
      <c r="F310" s="150">
        <f>Sausis!F39</f>
        <v>131</v>
      </c>
      <c r="G310" s="150">
        <v>1</v>
      </c>
      <c r="H310" s="115">
        <v>44421</v>
      </c>
      <c r="I310" s="133" t="s">
        <v>105</v>
      </c>
    </row>
    <row r="311" spans="1:9" ht="26.1" customHeight="1" x14ac:dyDescent="0.25">
      <c r="A311" s="162" t="s">
        <v>1067</v>
      </c>
      <c r="B311" s="132" t="s">
        <v>135</v>
      </c>
      <c r="C311" s="171" t="s">
        <v>136</v>
      </c>
      <c r="D311" s="162" t="s">
        <v>137</v>
      </c>
      <c r="E311" s="149">
        <f>Kovas!E77+Balandis!E79</f>
        <v>877.5</v>
      </c>
      <c r="F311" s="150">
        <f>Kovas!F77+Balandis!F79</f>
        <v>183</v>
      </c>
      <c r="G311" s="148">
        <v>1</v>
      </c>
      <c r="H311" s="158">
        <v>45012</v>
      </c>
      <c r="I311" s="133" t="s">
        <v>38</v>
      </c>
    </row>
    <row r="312" spans="1:9" ht="26.1" customHeight="1" x14ac:dyDescent="0.25">
      <c r="A312" s="162" t="s">
        <v>1068</v>
      </c>
      <c r="B312" s="132" t="s">
        <v>253</v>
      </c>
      <c r="C312" s="132" t="s">
        <v>254</v>
      </c>
      <c r="D312" s="162" t="s">
        <v>10</v>
      </c>
      <c r="E312" s="149">
        <f>Kovas!E55+Lapkritis!E72</f>
        <v>876</v>
      </c>
      <c r="F312" s="150">
        <f>Kovas!F55+Lapkritis!F72</f>
        <v>164</v>
      </c>
      <c r="G312" s="150">
        <v>1</v>
      </c>
      <c r="H312" s="158">
        <v>43560</v>
      </c>
      <c r="I312" s="133" t="s">
        <v>38</v>
      </c>
    </row>
    <row r="313" spans="1:9" ht="26.1" customHeight="1" x14ac:dyDescent="0.25">
      <c r="A313" s="162" t="s">
        <v>1069</v>
      </c>
      <c r="B313" s="132" t="s">
        <v>283</v>
      </c>
      <c r="C313" s="132" t="s">
        <v>293</v>
      </c>
      <c r="D313" s="162" t="s">
        <v>63</v>
      </c>
      <c r="E313" s="149">
        <f>Kovas!E75+Balandis!E82+Gegužė!E79</f>
        <v>861.39999999999986</v>
      </c>
      <c r="F313" s="150">
        <f>Kovas!F75+Balandis!F82+Gegužė!F79</f>
        <v>176</v>
      </c>
      <c r="G313" s="150">
        <v>5</v>
      </c>
      <c r="H313" s="158">
        <v>45012</v>
      </c>
      <c r="I313" s="133" t="s">
        <v>38</v>
      </c>
    </row>
    <row r="314" spans="1:9" ht="26.1" customHeight="1" x14ac:dyDescent="0.25">
      <c r="A314" s="162" t="s">
        <v>1121</v>
      </c>
      <c r="B314" s="132" t="s">
        <v>1236</v>
      </c>
      <c r="C314" s="132" t="s">
        <v>1237</v>
      </c>
      <c r="D314" s="162" t="s">
        <v>689</v>
      </c>
      <c r="E314" s="149">
        <f>Sausis!E40</f>
        <v>857.5</v>
      </c>
      <c r="F314" s="150">
        <f>Sausis!F40</f>
        <v>245</v>
      </c>
      <c r="G314" s="150">
        <v>1</v>
      </c>
      <c r="H314" s="158">
        <v>44813</v>
      </c>
      <c r="I314" s="133" t="s">
        <v>105</v>
      </c>
    </row>
    <row r="315" spans="1:9" ht="26.1" customHeight="1" x14ac:dyDescent="0.25">
      <c r="A315" s="162" t="s">
        <v>1122</v>
      </c>
      <c r="B315" s="132" t="s">
        <v>422</v>
      </c>
      <c r="C315" s="132" t="s">
        <v>423</v>
      </c>
      <c r="D315" s="162" t="s">
        <v>131</v>
      </c>
      <c r="E315" s="149">
        <f>Balandis!E69</f>
        <v>848.5</v>
      </c>
      <c r="F315" s="150">
        <f>Balandis!F69</f>
        <v>273</v>
      </c>
      <c r="G315" s="150">
        <v>1</v>
      </c>
      <c r="H315" s="158">
        <v>44680</v>
      </c>
      <c r="I315" s="133" t="s">
        <v>400</v>
      </c>
    </row>
    <row r="316" spans="1:9" ht="26.1" customHeight="1" x14ac:dyDescent="0.25">
      <c r="A316" s="162" t="s">
        <v>1123</v>
      </c>
      <c r="B316" s="132" t="s">
        <v>430</v>
      </c>
      <c r="C316" s="132" t="s">
        <v>431</v>
      </c>
      <c r="D316" s="162" t="s">
        <v>204</v>
      </c>
      <c r="E316" s="149">
        <f>Balandis!E70</f>
        <v>846</v>
      </c>
      <c r="F316" s="150">
        <f>Balandis!F70</f>
        <v>431</v>
      </c>
      <c r="G316" s="150">
        <v>1</v>
      </c>
      <c r="H316" s="158">
        <v>44658</v>
      </c>
      <c r="I316" s="133" t="s">
        <v>400</v>
      </c>
    </row>
    <row r="317" spans="1:9" ht="26.1" customHeight="1" x14ac:dyDescent="0.25">
      <c r="A317" s="162" t="s">
        <v>1124</v>
      </c>
      <c r="B317" s="132" t="s">
        <v>280</v>
      </c>
      <c r="C317" s="132" t="s">
        <v>279</v>
      </c>
      <c r="D317" s="162" t="s">
        <v>281</v>
      </c>
      <c r="E317" s="149">
        <f>Kovas!E66+Balandis!E90+Gegužė!E74</f>
        <v>845.09999999999991</v>
      </c>
      <c r="F317" s="150">
        <f>Kovas!F66+Balandis!F90+Gegužė!F74</f>
        <v>167</v>
      </c>
      <c r="G317" s="150">
        <v>3</v>
      </c>
      <c r="H317" s="158">
        <v>45012</v>
      </c>
      <c r="I317" s="133" t="s">
        <v>38</v>
      </c>
    </row>
    <row r="318" spans="1:9" ht="26.1" customHeight="1" x14ac:dyDescent="0.25">
      <c r="A318" s="162" t="s">
        <v>1125</v>
      </c>
      <c r="B318" s="132" t="s">
        <v>174</v>
      </c>
      <c r="C318" s="132" t="s">
        <v>174</v>
      </c>
      <c r="D318" s="162" t="s">
        <v>13</v>
      </c>
      <c r="E318" s="149">
        <f>Sausis!E46+Vasaris!E71</f>
        <v>844.65</v>
      </c>
      <c r="F318" s="150">
        <f>Sausis!F46+Vasaris!F71</f>
        <v>150</v>
      </c>
      <c r="G318" s="148">
        <v>2</v>
      </c>
      <c r="H318" s="158">
        <v>44883</v>
      </c>
      <c r="I318" s="133" t="s">
        <v>97</v>
      </c>
    </row>
    <row r="319" spans="1:9" ht="26.1" customHeight="1" x14ac:dyDescent="0.25">
      <c r="A319" s="162" t="s">
        <v>1126</v>
      </c>
      <c r="B319" s="132" t="s">
        <v>1295</v>
      </c>
      <c r="C319" s="132" t="s">
        <v>1295</v>
      </c>
      <c r="D319" s="162" t="s">
        <v>1296</v>
      </c>
      <c r="E319" s="149">
        <f>Gruodis!E51</f>
        <v>830.4</v>
      </c>
      <c r="F319" s="150">
        <f>Gruodis!F51</f>
        <v>112</v>
      </c>
      <c r="G319" s="150">
        <v>1</v>
      </c>
      <c r="H319" s="158" t="s">
        <v>138</v>
      </c>
      <c r="I319" s="133" t="s">
        <v>38</v>
      </c>
    </row>
    <row r="320" spans="1:9" ht="26.1" customHeight="1" x14ac:dyDescent="0.25">
      <c r="A320" s="162" t="s">
        <v>1127</v>
      </c>
      <c r="B320" s="132" t="s">
        <v>1238</v>
      </c>
      <c r="C320" s="132" t="s">
        <v>1239</v>
      </c>
      <c r="D320" s="162" t="s">
        <v>10</v>
      </c>
      <c r="E320" s="149">
        <f>Sausis!E41</f>
        <v>817</v>
      </c>
      <c r="F320" s="150">
        <f>Sausis!F41</f>
        <v>121</v>
      </c>
      <c r="G320" s="150">
        <v>2</v>
      </c>
      <c r="H320" s="158">
        <v>43308</v>
      </c>
      <c r="I320" s="133" t="s">
        <v>105</v>
      </c>
    </row>
    <row r="321" spans="1:9" ht="26.1" customHeight="1" x14ac:dyDescent="0.25">
      <c r="A321" s="162" t="s">
        <v>1128</v>
      </c>
      <c r="B321" s="132" t="s">
        <v>373</v>
      </c>
      <c r="C321" s="132" t="s">
        <v>372</v>
      </c>
      <c r="D321" s="162" t="s">
        <v>344</v>
      </c>
      <c r="E321" s="149">
        <f>Balandis!E76+Gegužė!E75</f>
        <v>797.27</v>
      </c>
      <c r="F321" s="150">
        <f>Balandis!F76+Gegužė!F75</f>
        <v>126</v>
      </c>
      <c r="G321" s="150">
        <v>4</v>
      </c>
      <c r="H321" s="158">
        <v>45044</v>
      </c>
      <c r="I321" s="133" t="s">
        <v>82</v>
      </c>
    </row>
    <row r="322" spans="1:9" ht="26.1" customHeight="1" x14ac:dyDescent="0.25">
      <c r="A322" s="162" t="s">
        <v>1129</v>
      </c>
      <c r="B322" s="132" t="s">
        <v>186</v>
      </c>
      <c r="C322" s="132" t="s">
        <v>187</v>
      </c>
      <c r="D322" s="162" t="s">
        <v>188</v>
      </c>
      <c r="E322" s="149">
        <f>Vasaris!E65+Kovas!E85</f>
        <v>795.45</v>
      </c>
      <c r="F322" s="150">
        <f>Vasaris!F65+Kovas!F85</f>
        <v>144</v>
      </c>
      <c r="G322" s="148">
        <v>5</v>
      </c>
      <c r="H322" s="158">
        <v>44974</v>
      </c>
      <c r="I322" s="133" t="s">
        <v>82</v>
      </c>
    </row>
    <row r="323" spans="1:9" ht="26.1" customHeight="1" x14ac:dyDescent="0.25">
      <c r="A323" s="162" t="s">
        <v>1130</v>
      </c>
      <c r="B323" s="132" t="s">
        <v>1279</v>
      </c>
      <c r="C323" s="132" t="s">
        <v>1280</v>
      </c>
      <c r="D323" s="162" t="s">
        <v>131</v>
      </c>
      <c r="E323" s="149">
        <f>Gruodis!E54</f>
        <v>794.2</v>
      </c>
      <c r="F323" s="150">
        <f>Gruodis!F54</f>
        <v>180</v>
      </c>
      <c r="G323" s="150">
        <v>4</v>
      </c>
      <c r="H323" s="158">
        <v>45289</v>
      </c>
      <c r="I323" s="133" t="s">
        <v>82</v>
      </c>
    </row>
    <row r="324" spans="1:9" ht="26.1" customHeight="1" x14ac:dyDescent="0.25">
      <c r="A324" s="162" t="s">
        <v>1131</v>
      </c>
      <c r="B324" s="132" t="s">
        <v>178</v>
      </c>
      <c r="C324" s="132" t="s">
        <v>178</v>
      </c>
      <c r="D324" s="162" t="s">
        <v>133</v>
      </c>
      <c r="E324" s="149">
        <f>Vasaris!E60</f>
        <v>791.42</v>
      </c>
      <c r="F324" s="150">
        <f>Vasaris!F60</f>
        <v>99</v>
      </c>
      <c r="G324" s="148">
        <v>3</v>
      </c>
      <c r="H324" s="158">
        <v>44981</v>
      </c>
      <c r="I324" s="133" t="s">
        <v>134</v>
      </c>
    </row>
    <row r="325" spans="1:9" ht="26.1" customHeight="1" x14ac:dyDescent="0.25">
      <c r="A325" s="162" t="s">
        <v>1132</v>
      </c>
      <c r="B325" s="215" t="s">
        <v>394</v>
      </c>
      <c r="C325" s="215" t="s">
        <v>395</v>
      </c>
      <c r="D325" s="294" t="s">
        <v>396</v>
      </c>
      <c r="E325" s="149">
        <f>Vasaris!E61</f>
        <v>770</v>
      </c>
      <c r="F325" s="150">
        <f>Vasaris!F61</f>
        <v>144</v>
      </c>
      <c r="G325" s="148">
        <v>1</v>
      </c>
      <c r="H325" s="158">
        <v>44971</v>
      </c>
      <c r="I325" s="295" t="s">
        <v>397</v>
      </c>
    </row>
    <row r="326" spans="1:9" ht="26.1" customHeight="1" x14ac:dyDescent="0.25">
      <c r="A326" s="162" t="s">
        <v>1133</v>
      </c>
      <c r="B326" s="132" t="s">
        <v>697</v>
      </c>
      <c r="C326" s="132" t="s">
        <v>698</v>
      </c>
      <c r="D326" s="162" t="s">
        <v>699</v>
      </c>
      <c r="E326" s="149">
        <f>Gegužė!E53</f>
        <v>750.3</v>
      </c>
      <c r="F326" s="150">
        <f>Gegužė!F53</f>
        <v>145</v>
      </c>
      <c r="G326" s="150">
        <v>11</v>
      </c>
      <c r="H326" s="158">
        <v>45058</v>
      </c>
      <c r="I326" s="133" t="s">
        <v>123</v>
      </c>
    </row>
    <row r="327" spans="1:9" ht="26.1" customHeight="1" x14ac:dyDescent="0.25">
      <c r="A327" s="162" t="s">
        <v>1134</v>
      </c>
      <c r="B327" s="132" t="s">
        <v>184</v>
      </c>
      <c r="C327" s="132" t="s">
        <v>185</v>
      </c>
      <c r="D327" s="162" t="s">
        <v>63</v>
      </c>
      <c r="E327" s="149">
        <f>Sausis!E43</f>
        <v>750</v>
      </c>
      <c r="F327" s="150">
        <f>Sausis!F43</f>
        <v>103</v>
      </c>
      <c r="G327" s="148">
        <v>2</v>
      </c>
      <c r="H327" s="158">
        <v>44603</v>
      </c>
      <c r="I327" s="133" t="s">
        <v>55</v>
      </c>
    </row>
    <row r="328" spans="1:9" ht="26.1" customHeight="1" x14ac:dyDescent="0.25">
      <c r="A328" s="162" t="s">
        <v>1135</v>
      </c>
      <c r="B328" s="171" t="s">
        <v>1014</v>
      </c>
      <c r="C328" s="132" t="s">
        <v>1015</v>
      </c>
      <c r="D328" s="162" t="s">
        <v>410</v>
      </c>
      <c r="E328" s="149">
        <f>Rugsėjis!E50</f>
        <v>725</v>
      </c>
      <c r="F328" s="150">
        <f>Rugsėjis!F50</f>
        <v>145</v>
      </c>
      <c r="G328" s="148">
        <v>2</v>
      </c>
      <c r="H328" s="158">
        <v>44512</v>
      </c>
      <c r="I328" s="133" t="s">
        <v>35</v>
      </c>
    </row>
    <row r="329" spans="1:9" ht="26.1" customHeight="1" x14ac:dyDescent="0.25">
      <c r="A329" s="162" t="s">
        <v>1136</v>
      </c>
      <c r="B329" s="132" t="s">
        <v>414</v>
      </c>
      <c r="C329" s="132" t="s">
        <v>415</v>
      </c>
      <c r="D329" s="162" t="s">
        <v>416</v>
      </c>
      <c r="E329" s="149">
        <f>Balandis!E74</f>
        <v>694</v>
      </c>
      <c r="F329" s="150">
        <f>Balandis!F74</f>
        <v>198</v>
      </c>
      <c r="G329" s="150">
        <v>1</v>
      </c>
      <c r="H329" s="158">
        <v>43992</v>
      </c>
      <c r="I329" s="133" t="s">
        <v>400</v>
      </c>
    </row>
    <row r="330" spans="1:9" ht="26.1" customHeight="1" x14ac:dyDescent="0.25">
      <c r="A330" s="162" t="s">
        <v>1137</v>
      </c>
      <c r="B330" s="131" t="s">
        <v>207</v>
      </c>
      <c r="C330" s="131" t="s">
        <v>208</v>
      </c>
      <c r="D330" s="162" t="s">
        <v>10</v>
      </c>
      <c r="E330" s="149">
        <f>Sausis!E56+Gegužė!E66+Liepa!E61</f>
        <v>662.59999999999991</v>
      </c>
      <c r="F330" s="150">
        <f>Sausis!F56+Gegužė!F66+Liepa!F61</f>
        <v>157</v>
      </c>
      <c r="G330" s="148">
        <v>1</v>
      </c>
      <c r="H330" s="158">
        <v>44792</v>
      </c>
      <c r="I330" s="133" t="s">
        <v>46</v>
      </c>
    </row>
    <row r="331" spans="1:9" ht="26.1" customHeight="1" x14ac:dyDescent="0.25">
      <c r="A331" s="162" t="s">
        <v>1138</v>
      </c>
      <c r="B331" s="132" t="s">
        <v>840</v>
      </c>
      <c r="C331" s="132" t="s">
        <v>841</v>
      </c>
      <c r="D331" s="162" t="s">
        <v>165</v>
      </c>
      <c r="E331" s="149">
        <f>Kovas!E58</f>
        <v>661</v>
      </c>
      <c r="F331" s="150">
        <f>Kovas!F58</f>
        <v>209</v>
      </c>
      <c r="G331" s="150">
        <v>1</v>
      </c>
      <c r="H331" s="158">
        <v>44707</v>
      </c>
      <c r="I331" s="133" t="s">
        <v>831</v>
      </c>
    </row>
    <row r="332" spans="1:9" ht="26.1" customHeight="1" x14ac:dyDescent="0.25">
      <c r="A332" s="162" t="s">
        <v>1139</v>
      </c>
      <c r="B332" s="132" t="s">
        <v>883</v>
      </c>
      <c r="C332" s="132" t="s">
        <v>884</v>
      </c>
      <c r="D332" s="162" t="s">
        <v>10</v>
      </c>
      <c r="E332" s="149">
        <f>Liepa!E48+Rugpjūtis!E62</f>
        <v>659.28</v>
      </c>
      <c r="F332" s="150">
        <f>Liepa!F48+Rugpjūtis!F62</f>
        <v>253</v>
      </c>
      <c r="G332" s="150">
        <v>4</v>
      </c>
      <c r="H332" s="158">
        <v>44552</v>
      </c>
      <c r="I332" s="133" t="s">
        <v>18</v>
      </c>
    </row>
    <row r="333" spans="1:9" ht="26.1" customHeight="1" x14ac:dyDescent="0.25">
      <c r="A333" s="162" t="s">
        <v>1140</v>
      </c>
      <c r="B333" s="132" t="s">
        <v>366</v>
      </c>
      <c r="C333" s="132" t="s">
        <v>366</v>
      </c>
      <c r="D333" s="162" t="s">
        <v>13</v>
      </c>
      <c r="E333" s="149">
        <f>Balandis!E77</f>
        <v>658</v>
      </c>
      <c r="F333" s="150">
        <f>Balandis!F77</f>
        <v>166</v>
      </c>
      <c r="G333" s="150">
        <v>1</v>
      </c>
      <c r="H333" s="158">
        <v>43574</v>
      </c>
      <c r="I333" s="133" t="s">
        <v>38</v>
      </c>
    </row>
    <row r="334" spans="1:9" ht="26.1" customHeight="1" x14ac:dyDescent="0.25">
      <c r="A334" s="162" t="s">
        <v>1141</v>
      </c>
      <c r="B334" s="132" t="s">
        <v>1350</v>
      </c>
      <c r="C334" s="132" t="s">
        <v>1351</v>
      </c>
      <c r="D334" s="162" t="s">
        <v>275</v>
      </c>
      <c r="E334" s="149">
        <f>Spalis!E51+Lapkritis!E65</f>
        <v>657.8</v>
      </c>
      <c r="F334" s="150">
        <f>Spalis!F51+Lapkritis!F65</f>
        <v>117</v>
      </c>
      <c r="G334" s="150">
        <v>3</v>
      </c>
      <c r="H334" s="158">
        <v>45208</v>
      </c>
      <c r="I334" s="133" t="s">
        <v>117</v>
      </c>
    </row>
    <row r="335" spans="1:9" ht="26.1" customHeight="1" x14ac:dyDescent="0.25">
      <c r="A335" s="162" t="s">
        <v>1142</v>
      </c>
      <c r="B335" s="215" t="s">
        <v>199</v>
      </c>
      <c r="C335" s="215" t="s">
        <v>200</v>
      </c>
      <c r="D335" s="162" t="s">
        <v>201</v>
      </c>
      <c r="E335" s="149">
        <f>Sausis!E52+Kovas!E74+Rugpjūtis!E63</f>
        <v>649.69999999999993</v>
      </c>
      <c r="F335" s="150">
        <f>Sausis!F52+Kovas!F74+Rugpjūtis!F63</f>
        <v>126</v>
      </c>
      <c r="G335" s="148">
        <v>4</v>
      </c>
      <c r="H335" s="158">
        <v>44897</v>
      </c>
      <c r="I335" s="133" t="s">
        <v>117</v>
      </c>
    </row>
    <row r="336" spans="1:9" ht="26.1" customHeight="1" x14ac:dyDescent="0.25">
      <c r="A336" s="162" t="s">
        <v>1143</v>
      </c>
      <c r="B336" s="132" t="s">
        <v>211</v>
      </c>
      <c r="C336" s="132" t="s">
        <v>211</v>
      </c>
      <c r="D336" s="162" t="s">
        <v>10</v>
      </c>
      <c r="E336" s="149">
        <f>Vasaris!E76+Kovas!E61</f>
        <v>631.1</v>
      </c>
      <c r="F336" s="150">
        <f>Vasaris!F76+Kovas!F61</f>
        <v>110</v>
      </c>
      <c r="G336" s="148">
        <v>1</v>
      </c>
      <c r="H336" s="158">
        <v>44734</v>
      </c>
      <c r="I336" s="133" t="s">
        <v>24</v>
      </c>
    </row>
    <row r="337" spans="1:10" ht="26.1" customHeight="1" x14ac:dyDescent="0.25">
      <c r="A337" s="162" t="s">
        <v>1144</v>
      </c>
      <c r="B337" s="132" t="s">
        <v>1352</v>
      </c>
      <c r="C337" s="132" t="s">
        <v>1353</v>
      </c>
      <c r="D337" s="162" t="s">
        <v>204</v>
      </c>
      <c r="E337" s="149">
        <f>Spalis!E64+Lapkritis!E63+Gruodis!E68</f>
        <v>619</v>
      </c>
      <c r="F337" s="150">
        <f>Spalis!F64+Lapkritis!F63+Gruodis!F68</f>
        <v>73</v>
      </c>
      <c r="G337" s="150">
        <v>3</v>
      </c>
      <c r="H337" s="158">
        <v>45211</v>
      </c>
      <c r="I337" s="133" t="s">
        <v>117</v>
      </c>
      <c r="J337" s="15" t="s">
        <v>26</v>
      </c>
    </row>
    <row r="338" spans="1:10" ht="26.1" customHeight="1" x14ac:dyDescent="0.25">
      <c r="A338" s="162" t="s">
        <v>1191</v>
      </c>
      <c r="B338" s="132" t="s">
        <v>864</v>
      </c>
      <c r="C338" s="132" t="s">
        <v>865</v>
      </c>
      <c r="D338" s="162" t="s">
        <v>162</v>
      </c>
      <c r="E338" s="149">
        <f>Gegužė!E56</f>
        <v>596</v>
      </c>
      <c r="F338" s="150">
        <f>Gegužė!F56</f>
        <v>149</v>
      </c>
      <c r="G338" s="150">
        <v>1</v>
      </c>
      <c r="H338" s="158">
        <v>42301</v>
      </c>
      <c r="I338" s="133" t="s">
        <v>831</v>
      </c>
    </row>
    <row r="339" spans="1:10" ht="26.1" customHeight="1" x14ac:dyDescent="0.25">
      <c r="A339" s="162" t="s">
        <v>1192</v>
      </c>
      <c r="B339" s="132" t="s">
        <v>690</v>
      </c>
      <c r="C339" s="132" t="s">
        <v>691</v>
      </c>
      <c r="D339" s="162" t="s">
        <v>10</v>
      </c>
      <c r="E339" s="149">
        <f>Gegužė!E57</f>
        <v>594.53</v>
      </c>
      <c r="F339" s="150">
        <f>Gegužė!F57</f>
        <v>93</v>
      </c>
      <c r="G339" s="150">
        <v>2</v>
      </c>
      <c r="H339" s="158">
        <v>45051</v>
      </c>
      <c r="I339" s="133" t="s">
        <v>457</v>
      </c>
    </row>
    <row r="340" spans="1:10" ht="26.1" customHeight="1" x14ac:dyDescent="0.25">
      <c r="A340" s="162" t="s">
        <v>1193</v>
      </c>
      <c r="B340" s="132" t="s">
        <v>952</v>
      </c>
      <c r="C340" s="132" t="s">
        <v>953</v>
      </c>
      <c r="D340" s="162" t="s">
        <v>23</v>
      </c>
      <c r="E340" s="149">
        <f>Rugpjūtis!E46</f>
        <v>583</v>
      </c>
      <c r="F340" s="150">
        <f>Rugpjūtis!F46</f>
        <v>86</v>
      </c>
      <c r="G340" s="148">
        <v>1</v>
      </c>
      <c r="H340" s="158">
        <v>44655</v>
      </c>
      <c r="I340" s="133" t="s">
        <v>38</v>
      </c>
    </row>
    <row r="341" spans="1:10" ht="26.1" customHeight="1" x14ac:dyDescent="0.25">
      <c r="A341" s="162" t="s">
        <v>1194</v>
      </c>
      <c r="B341" s="132" t="s">
        <v>285</v>
      </c>
      <c r="C341" s="132" t="s">
        <v>297</v>
      </c>
      <c r="D341" s="162" t="s">
        <v>10</v>
      </c>
      <c r="E341" s="149">
        <f>Kovas!E72+Balandis!E91</f>
        <v>577</v>
      </c>
      <c r="F341" s="150">
        <f>Kovas!F72+Balandis!F91</f>
        <v>105</v>
      </c>
      <c r="G341" s="150">
        <v>3</v>
      </c>
      <c r="H341" s="158">
        <v>45012</v>
      </c>
      <c r="I341" s="133" t="s">
        <v>38</v>
      </c>
    </row>
    <row r="342" spans="1:10" ht="26.1" customHeight="1" x14ac:dyDescent="0.25">
      <c r="A342" s="162" t="s">
        <v>1195</v>
      </c>
      <c r="B342" s="132" t="str">
        <f>Vasaris!B67</f>
        <v>Pradžia</v>
      </c>
      <c r="C342" s="132" t="str">
        <f>Vasaris!C67</f>
        <v>Inception</v>
      </c>
      <c r="D342" s="162" t="str">
        <f>Vasaris!D67</f>
        <v>US</v>
      </c>
      <c r="E342" s="149">
        <v>564</v>
      </c>
      <c r="F342" s="150">
        <v>110</v>
      </c>
      <c r="G342" s="148">
        <v>1</v>
      </c>
      <c r="H342" s="158">
        <v>40382</v>
      </c>
      <c r="I342" s="133" t="s">
        <v>24</v>
      </c>
    </row>
    <row r="343" spans="1:10" ht="26.1" customHeight="1" x14ac:dyDescent="0.25">
      <c r="A343" s="162" t="s">
        <v>1196</v>
      </c>
      <c r="B343" s="131" t="s">
        <v>215</v>
      </c>
      <c r="C343" s="131" t="s">
        <v>216</v>
      </c>
      <c r="D343" s="162" t="s">
        <v>217</v>
      </c>
      <c r="E343" s="149">
        <f>Sausis!E53+Rugpjūtis!E50</f>
        <v>561.70000000000005</v>
      </c>
      <c r="F343" s="150">
        <f>Sausis!F53+Rugpjūtis!F50</f>
        <v>88</v>
      </c>
      <c r="G343" s="148">
        <v>1</v>
      </c>
      <c r="H343" s="158">
        <v>44655</v>
      </c>
      <c r="I343" s="242" t="s">
        <v>38</v>
      </c>
    </row>
    <row r="344" spans="1:10" ht="26.1" customHeight="1" x14ac:dyDescent="0.25">
      <c r="A344" s="162" t="s">
        <v>1197</v>
      </c>
      <c r="B344" s="132" t="s">
        <v>368</v>
      </c>
      <c r="C344" s="132" t="s">
        <v>369</v>
      </c>
      <c r="D344" s="162" t="s">
        <v>63</v>
      </c>
      <c r="E344" s="149">
        <f>Balandis!E80</f>
        <v>526</v>
      </c>
      <c r="F344" s="150">
        <f>Balandis!F80</f>
        <v>106</v>
      </c>
      <c r="G344" s="150">
        <v>2</v>
      </c>
      <c r="H344" s="158">
        <v>43987</v>
      </c>
      <c r="I344" s="133" t="s">
        <v>38</v>
      </c>
    </row>
    <row r="345" spans="1:10" ht="26.1" customHeight="1" x14ac:dyDescent="0.25">
      <c r="A345" s="162" t="s">
        <v>1198</v>
      </c>
      <c r="B345" s="132" t="s">
        <v>1240</v>
      </c>
      <c r="C345" s="132" t="s">
        <v>1241</v>
      </c>
      <c r="D345" s="162" t="s">
        <v>63</v>
      </c>
      <c r="E345" s="149">
        <f>Sausis!E45</f>
        <v>524</v>
      </c>
      <c r="F345" s="150">
        <f>Sausis!F45</f>
        <v>80</v>
      </c>
      <c r="G345" s="150">
        <v>1</v>
      </c>
      <c r="H345" s="158">
        <v>44132</v>
      </c>
      <c r="I345" s="133" t="s">
        <v>105</v>
      </c>
    </row>
    <row r="346" spans="1:10" ht="26.1" customHeight="1" x14ac:dyDescent="0.25">
      <c r="A346" s="162" t="s">
        <v>1199</v>
      </c>
      <c r="B346" s="132" t="s">
        <v>401</v>
      </c>
      <c r="C346" s="132" t="s">
        <v>402</v>
      </c>
      <c r="D346" s="162" t="s">
        <v>131</v>
      </c>
      <c r="E346" s="149">
        <f>Balandis!E81</f>
        <v>518.5</v>
      </c>
      <c r="F346" s="150">
        <f>Balandis!F81</f>
        <v>237</v>
      </c>
      <c r="G346" s="150">
        <v>1</v>
      </c>
      <c r="H346" s="158">
        <v>44533</v>
      </c>
      <c r="I346" s="133" t="s">
        <v>400</v>
      </c>
    </row>
    <row r="347" spans="1:10" ht="26.1" customHeight="1" x14ac:dyDescent="0.25">
      <c r="A347" s="162" t="s">
        <v>1200</v>
      </c>
      <c r="B347" s="132" t="s">
        <v>652</v>
      </c>
      <c r="C347" s="132" t="s">
        <v>653</v>
      </c>
      <c r="D347" s="162" t="s">
        <v>113</v>
      </c>
      <c r="E347" s="149">
        <f>Gegužė!E63+Gruodis!E83</f>
        <v>485</v>
      </c>
      <c r="F347" s="150">
        <f>Gegužė!F63+Gruodis!F83</f>
        <v>123</v>
      </c>
      <c r="G347" s="150">
        <v>1</v>
      </c>
      <c r="H347" s="158">
        <v>44316</v>
      </c>
      <c r="I347" s="133" t="s">
        <v>38</v>
      </c>
    </row>
    <row r="348" spans="1:10" ht="25.5" customHeight="1" x14ac:dyDescent="0.25">
      <c r="A348" s="162" t="s">
        <v>1201</v>
      </c>
      <c r="B348" s="154" t="s">
        <v>1278</v>
      </c>
      <c r="C348" s="132" t="s">
        <v>1277</v>
      </c>
      <c r="D348" s="162" t="s">
        <v>113</v>
      </c>
      <c r="E348" s="149">
        <f>Gegužė!E60</f>
        <v>484</v>
      </c>
      <c r="F348" s="150">
        <f>Gegužė!F60</f>
        <v>17</v>
      </c>
      <c r="G348" s="148">
        <v>1</v>
      </c>
      <c r="H348" s="158">
        <v>43812</v>
      </c>
      <c r="I348" s="133" t="s">
        <v>400</v>
      </c>
    </row>
    <row r="349" spans="1:10" ht="26.1" customHeight="1" x14ac:dyDescent="0.25">
      <c r="A349" s="162" t="s">
        <v>1202</v>
      </c>
      <c r="B349" s="132" t="s">
        <v>318</v>
      </c>
      <c r="C349" s="132" t="s">
        <v>319</v>
      </c>
      <c r="D349" s="162" t="s">
        <v>10</v>
      </c>
      <c r="E349" s="149">
        <f>Kovas!E62</f>
        <v>480.76</v>
      </c>
      <c r="F349" s="150">
        <f>Kovas!F62</f>
        <v>69</v>
      </c>
      <c r="G349" s="150">
        <v>2</v>
      </c>
      <c r="H349" s="158">
        <v>44708</v>
      </c>
      <c r="I349" s="133" t="s">
        <v>736</v>
      </c>
    </row>
    <row r="350" spans="1:10" ht="26.1" customHeight="1" x14ac:dyDescent="0.25">
      <c r="A350" s="162" t="s">
        <v>1203</v>
      </c>
      <c r="B350" s="132" t="s">
        <v>1354</v>
      </c>
      <c r="C350" s="132" t="s">
        <v>1355</v>
      </c>
      <c r="D350" s="162" t="s">
        <v>81</v>
      </c>
      <c r="E350" s="149">
        <f>Birželis!E80+Liepa!E58</f>
        <v>470</v>
      </c>
      <c r="F350" s="150">
        <f>Birželis!F80+Liepa!F58</f>
        <v>88</v>
      </c>
      <c r="G350" s="148">
        <v>1</v>
      </c>
      <c r="H350" s="158">
        <v>43412</v>
      </c>
      <c r="I350" s="133" t="s">
        <v>117</v>
      </c>
    </row>
    <row r="351" spans="1:10" ht="26.1" customHeight="1" x14ac:dyDescent="0.25">
      <c r="A351" s="162" t="s">
        <v>1204</v>
      </c>
      <c r="B351" s="132" t="s">
        <v>189</v>
      </c>
      <c r="C351" s="132" t="s">
        <v>190</v>
      </c>
      <c r="D351" s="162" t="s">
        <v>10</v>
      </c>
      <c r="E351" s="149">
        <f>Vasaris!E69</f>
        <v>468</v>
      </c>
      <c r="F351" s="150">
        <f>Vasaris!F69</f>
        <v>117</v>
      </c>
      <c r="G351" s="148">
        <v>1</v>
      </c>
      <c r="H351" s="158">
        <v>44589</v>
      </c>
      <c r="I351" s="133" t="s">
        <v>105</v>
      </c>
    </row>
    <row r="352" spans="1:10" ht="26.1" customHeight="1" x14ac:dyDescent="0.25">
      <c r="A352" s="162" t="s">
        <v>1205</v>
      </c>
      <c r="B352" s="132" t="s">
        <v>289</v>
      </c>
      <c r="C352" s="132" t="s">
        <v>295</v>
      </c>
      <c r="D352" s="162" t="s">
        <v>299</v>
      </c>
      <c r="E352" s="149">
        <f>Kovas!E100+Balandis!E93+Birželis!E91+Liepa!E66+Rugpjūtis!E65+Spalis!E76</f>
        <v>465.1</v>
      </c>
      <c r="F352" s="150">
        <f>Kovas!F100+Balandis!F93+Birželis!F91+Liepa!F66+Rugpjūtis!F65+Spalis!F76</f>
        <v>93</v>
      </c>
      <c r="G352" s="150">
        <v>1</v>
      </c>
      <c r="H352" s="158">
        <v>45012</v>
      </c>
      <c r="I352" s="133" t="s">
        <v>38</v>
      </c>
    </row>
    <row r="353" spans="1:9" ht="26.1" customHeight="1" x14ac:dyDescent="0.25">
      <c r="A353" s="162" t="s">
        <v>1206</v>
      </c>
      <c r="B353" s="132" t="s">
        <v>828</v>
      </c>
      <c r="C353" s="132" t="s">
        <v>829</v>
      </c>
      <c r="D353" s="162" t="s">
        <v>830</v>
      </c>
      <c r="E353" s="149">
        <f>Kovas!E65</f>
        <v>464</v>
      </c>
      <c r="F353" s="150">
        <f>Kovas!F65</f>
        <v>116</v>
      </c>
      <c r="G353" s="150">
        <v>1</v>
      </c>
      <c r="H353" s="158">
        <v>44805</v>
      </c>
      <c r="I353" s="133" t="s">
        <v>831</v>
      </c>
    </row>
    <row r="354" spans="1:9" ht="26.1" customHeight="1" x14ac:dyDescent="0.25">
      <c r="A354" s="162" t="s">
        <v>1207</v>
      </c>
      <c r="B354" s="132" t="s">
        <v>885</v>
      </c>
      <c r="C354" s="132" t="s">
        <v>886</v>
      </c>
      <c r="D354" s="162" t="s">
        <v>10</v>
      </c>
      <c r="E354" s="149">
        <f>Liepa!E50</f>
        <v>461</v>
      </c>
      <c r="F354" s="150">
        <f>Liepa!F50</f>
        <v>202</v>
      </c>
      <c r="G354" s="150">
        <v>2</v>
      </c>
      <c r="H354" s="158">
        <v>44631</v>
      </c>
      <c r="I354" s="137" t="s">
        <v>11</v>
      </c>
    </row>
    <row r="355" spans="1:9" ht="26.1" customHeight="1" x14ac:dyDescent="0.25">
      <c r="A355" s="162" t="s">
        <v>1208</v>
      </c>
      <c r="B355" s="132" t="s">
        <v>873</v>
      </c>
      <c r="C355" s="132" t="s">
        <v>874</v>
      </c>
      <c r="D355" s="162" t="s">
        <v>63</v>
      </c>
      <c r="E355" s="149">
        <f>Liepa!E56+Rugpjūtis!E59</f>
        <v>445</v>
      </c>
      <c r="F355" s="150">
        <f>Liepa!F56+Rugpjūtis!F59</f>
        <v>67</v>
      </c>
      <c r="G355" s="150">
        <v>1</v>
      </c>
      <c r="H355" s="158">
        <v>44316</v>
      </c>
      <c r="I355" s="133" t="s">
        <v>38</v>
      </c>
    </row>
    <row r="356" spans="1:9" ht="26.1" customHeight="1" x14ac:dyDescent="0.25">
      <c r="A356" s="162" t="s">
        <v>1209</v>
      </c>
      <c r="B356" s="132" t="s">
        <v>371</v>
      </c>
      <c r="C356" s="132" t="s">
        <v>370</v>
      </c>
      <c r="D356" s="162" t="s">
        <v>277</v>
      </c>
      <c r="E356" s="149">
        <f>Balandis!E88+Gegužė!E81</f>
        <v>424</v>
      </c>
      <c r="F356" s="150">
        <f>Balandis!F88+Gegužė!F81</f>
        <v>83</v>
      </c>
      <c r="G356" s="150">
        <v>2</v>
      </c>
      <c r="H356" s="158">
        <v>43987</v>
      </c>
      <c r="I356" s="133" t="s">
        <v>38</v>
      </c>
    </row>
    <row r="357" spans="1:9" ht="26.1" customHeight="1" x14ac:dyDescent="0.25">
      <c r="A357" s="162" t="s">
        <v>1210</v>
      </c>
      <c r="B357" s="131" t="s">
        <v>194</v>
      </c>
      <c r="C357" s="131" t="s">
        <v>195</v>
      </c>
      <c r="D357" s="162" t="s">
        <v>196</v>
      </c>
      <c r="E357" s="149">
        <f>Sausis!E50+Vasaris!E80+Kovas!E103</f>
        <v>422.32</v>
      </c>
      <c r="F357" s="150">
        <f>Sausis!F50+Vasaris!F80+Kovas!F103</f>
        <v>108</v>
      </c>
      <c r="G357" s="148">
        <v>2</v>
      </c>
      <c r="H357" s="158">
        <v>44827</v>
      </c>
      <c r="I357" s="133" t="s">
        <v>82</v>
      </c>
    </row>
    <row r="358" spans="1:9" ht="26.1" customHeight="1" x14ac:dyDescent="0.25">
      <c r="A358" s="162" t="s">
        <v>1211</v>
      </c>
      <c r="B358" s="319" t="s">
        <v>197</v>
      </c>
      <c r="C358" s="319" t="s">
        <v>198</v>
      </c>
      <c r="D358" s="310" t="s">
        <v>63</v>
      </c>
      <c r="E358" s="167">
        <f>Sausis!E49+Kovas!E97</f>
        <v>415.6</v>
      </c>
      <c r="F358" s="168">
        <f>Sausis!F49+Kovas!F97</f>
        <v>84</v>
      </c>
      <c r="G358" s="163">
        <v>3</v>
      </c>
      <c r="H358" s="308">
        <v>44918</v>
      </c>
      <c r="I358" s="137" t="s">
        <v>82</v>
      </c>
    </row>
    <row r="359" spans="1:9" ht="26.1" customHeight="1" x14ac:dyDescent="0.25">
      <c r="A359" s="162" t="s">
        <v>1212</v>
      </c>
      <c r="B359" s="132" t="s">
        <v>329</v>
      </c>
      <c r="C359" s="132" t="s">
        <v>329</v>
      </c>
      <c r="D359" s="162" t="s">
        <v>13</v>
      </c>
      <c r="E359" s="149">
        <f>Kovas!E101+Birželis!E92+Spalis!E54</f>
        <v>414.21000000000004</v>
      </c>
      <c r="F359" s="150">
        <f>Kovas!F101+Birželis!F92+Spalis!F54</f>
        <v>64</v>
      </c>
      <c r="G359" s="150">
        <v>1</v>
      </c>
      <c r="H359" s="158">
        <v>44869</v>
      </c>
      <c r="I359" s="133" t="s">
        <v>26</v>
      </c>
    </row>
    <row r="360" spans="1:9" ht="26.1" customHeight="1" x14ac:dyDescent="0.25">
      <c r="A360" s="162" t="s">
        <v>1301</v>
      </c>
      <c r="B360" s="132" t="s">
        <v>367</v>
      </c>
      <c r="C360" s="132" t="s">
        <v>367</v>
      </c>
      <c r="D360" s="162" t="s">
        <v>13</v>
      </c>
      <c r="E360" s="149">
        <f>Balandis!E86+Gegužė!E89</f>
        <v>408.65</v>
      </c>
      <c r="F360" s="150">
        <f>Balandis!F86+Gegužė!F89</f>
        <v>108</v>
      </c>
      <c r="G360" s="150">
        <v>3</v>
      </c>
      <c r="H360" s="158">
        <v>45026</v>
      </c>
      <c r="I360" s="133" t="s">
        <v>38</v>
      </c>
    </row>
    <row r="361" spans="1:9" ht="26.1" customHeight="1" x14ac:dyDescent="0.25">
      <c r="A361" s="162" t="s">
        <v>1302</v>
      </c>
      <c r="B361" s="318" t="s">
        <v>692</v>
      </c>
      <c r="C361" s="132" t="s">
        <v>693</v>
      </c>
      <c r="D361" s="162" t="s">
        <v>10</v>
      </c>
      <c r="E361" s="149">
        <f>Gegužė!E64</f>
        <v>402.72</v>
      </c>
      <c r="F361" s="150">
        <f>Gegužė!F64</f>
        <v>65</v>
      </c>
      <c r="G361" s="150">
        <v>2</v>
      </c>
      <c r="H361" s="158">
        <v>45058</v>
      </c>
      <c r="I361" s="133" t="s">
        <v>457</v>
      </c>
    </row>
    <row r="362" spans="1:9" ht="26.1" customHeight="1" x14ac:dyDescent="0.25">
      <c r="A362" s="162" t="s">
        <v>1303</v>
      </c>
      <c r="B362" s="131" t="s">
        <v>192</v>
      </c>
      <c r="C362" s="131" t="s">
        <v>193</v>
      </c>
      <c r="D362" s="162" t="s">
        <v>10</v>
      </c>
      <c r="E362" s="149">
        <f>Sausis!E48</f>
        <v>397.5</v>
      </c>
      <c r="F362" s="150">
        <f>Sausis!F48</f>
        <v>60</v>
      </c>
      <c r="G362" s="148">
        <v>1</v>
      </c>
      <c r="H362" s="158">
        <v>44820</v>
      </c>
      <c r="I362" s="133" t="s">
        <v>18</v>
      </c>
    </row>
    <row r="363" spans="1:9" ht="26.1" customHeight="1" x14ac:dyDescent="0.25">
      <c r="A363" s="162" t="s">
        <v>1304</v>
      </c>
      <c r="B363" s="132" t="s">
        <v>1005</v>
      </c>
      <c r="C363" s="132" t="s">
        <v>1004</v>
      </c>
      <c r="D363" s="162" t="s">
        <v>63</v>
      </c>
      <c r="E363" s="149">
        <f>Rugsėjis!E54</f>
        <v>395.18</v>
      </c>
      <c r="F363" s="150">
        <f>Rugsėjis!F54</f>
        <v>80</v>
      </c>
      <c r="G363" s="150">
        <v>5</v>
      </c>
      <c r="H363" s="158">
        <v>45170</v>
      </c>
      <c r="I363" s="159" t="s">
        <v>82</v>
      </c>
    </row>
    <row r="364" spans="1:9" ht="26.1" customHeight="1" x14ac:dyDescent="0.25">
      <c r="A364" s="162" t="s">
        <v>1305</v>
      </c>
      <c r="B364" s="132" t="s">
        <v>320</v>
      </c>
      <c r="C364" s="132" t="s">
        <v>321</v>
      </c>
      <c r="D364" s="162" t="s">
        <v>10</v>
      </c>
      <c r="E364" s="149">
        <f>Kovas!E69</f>
        <v>390</v>
      </c>
      <c r="F364" s="150">
        <f>Kovas!F69</f>
        <v>121</v>
      </c>
      <c r="G364" s="150">
        <v>1</v>
      </c>
      <c r="H364" s="158">
        <v>44323</v>
      </c>
      <c r="I364" s="133" t="s">
        <v>11</v>
      </c>
    </row>
    <row r="365" spans="1:9" ht="26.1" customHeight="1" x14ac:dyDescent="0.25">
      <c r="A365" s="162" t="s">
        <v>1306</v>
      </c>
      <c r="B365" s="132" t="s">
        <v>287</v>
      </c>
      <c r="C365" s="132" t="s">
        <v>291</v>
      </c>
      <c r="D365" s="162" t="s">
        <v>63</v>
      </c>
      <c r="E365" s="149">
        <f>Kovas!E91+Balandis!E92+Birželis!E93</f>
        <v>379.3</v>
      </c>
      <c r="F365" s="150">
        <f>Kovas!F91+Balandis!F92+Birželis!F93</f>
        <v>79</v>
      </c>
      <c r="G365" s="150">
        <v>4</v>
      </c>
      <c r="H365" s="158">
        <v>45012</v>
      </c>
      <c r="I365" s="133" t="s">
        <v>38</v>
      </c>
    </row>
    <row r="366" spans="1:9" ht="26.1" customHeight="1" x14ac:dyDescent="0.25">
      <c r="A366" s="162" t="s">
        <v>1307</v>
      </c>
      <c r="B366" s="132" t="s">
        <v>1356</v>
      </c>
      <c r="C366" s="132" t="s">
        <v>1357</v>
      </c>
      <c r="D366" s="162" t="s">
        <v>1358</v>
      </c>
      <c r="E366" s="149">
        <f>Lapkritis!E75+Gruodis!E64</f>
        <v>342</v>
      </c>
      <c r="F366" s="150">
        <f>Lapkritis!F75+Gruodis!F64</f>
        <v>60</v>
      </c>
      <c r="G366" s="148">
        <v>3</v>
      </c>
      <c r="H366" s="158">
        <v>45256</v>
      </c>
      <c r="I366" s="133" t="s">
        <v>117</v>
      </c>
    </row>
    <row r="367" spans="1:9" ht="26.1" customHeight="1" x14ac:dyDescent="0.25">
      <c r="A367" s="162" t="s">
        <v>1308</v>
      </c>
      <c r="B367" s="132" t="s">
        <v>706</v>
      </c>
      <c r="C367" s="132" t="s">
        <v>707</v>
      </c>
      <c r="D367" s="162" t="s">
        <v>708</v>
      </c>
      <c r="E367" s="149">
        <f>Gegužė!E68+Liepa!E65</f>
        <v>328.4</v>
      </c>
      <c r="F367" s="150">
        <f>Gegužė!F68+Liepa!F65</f>
        <v>92</v>
      </c>
      <c r="G367" s="150">
        <v>1</v>
      </c>
      <c r="H367" s="158">
        <v>43748</v>
      </c>
      <c r="I367" s="133" t="s">
        <v>117</v>
      </c>
    </row>
    <row r="368" spans="1:9" ht="26.1" customHeight="1" x14ac:dyDescent="0.25">
      <c r="A368" s="162" t="s">
        <v>1309</v>
      </c>
      <c r="B368" s="132" t="s">
        <v>1080</v>
      </c>
      <c r="C368" s="132" t="s">
        <v>1080</v>
      </c>
      <c r="D368" s="162" t="s">
        <v>13</v>
      </c>
      <c r="E368" s="149">
        <f>Spalis!E53</f>
        <v>308</v>
      </c>
      <c r="F368" s="150">
        <f>Spalis!F53</f>
        <v>50</v>
      </c>
      <c r="G368" s="150">
        <v>1</v>
      </c>
      <c r="H368" s="158">
        <v>42790</v>
      </c>
      <c r="I368" s="133" t="s">
        <v>26</v>
      </c>
    </row>
    <row r="369" spans="1:9" ht="26.1" customHeight="1" x14ac:dyDescent="0.25">
      <c r="A369" s="162" t="s">
        <v>1310</v>
      </c>
      <c r="B369" s="132" t="s">
        <v>670</v>
      </c>
      <c r="C369" s="132" t="s">
        <v>671</v>
      </c>
      <c r="D369" s="162" t="s">
        <v>113</v>
      </c>
      <c r="E369" s="149">
        <f>Gegužė!E83+Birželis!E79</f>
        <v>295</v>
      </c>
      <c r="F369" s="150">
        <f>Gegužė!F83+Birželis!F79</f>
        <v>59</v>
      </c>
      <c r="G369" s="150">
        <v>1</v>
      </c>
      <c r="H369" s="158">
        <v>44673</v>
      </c>
      <c r="I369" s="133" t="s">
        <v>82</v>
      </c>
    </row>
    <row r="370" spans="1:9" ht="26.1" customHeight="1" x14ac:dyDescent="0.25">
      <c r="A370" s="162" t="s">
        <v>1311</v>
      </c>
      <c r="B370" s="132" t="s">
        <v>323</v>
      </c>
      <c r="C370" s="215" t="s">
        <v>324</v>
      </c>
      <c r="D370" s="162" t="s">
        <v>322</v>
      </c>
      <c r="E370" s="149">
        <f>Kovas!E78+Balandis!E108</f>
        <v>291.75</v>
      </c>
      <c r="F370" s="150">
        <f>Kovas!F78+Balandis!F108</f>
        <v>60</v>
      </c>
      <c r="G370" s="150">
        <v>5</v>
      </c>
      <c r="H370" s="158">
        <v>44988</v>
      </c>
      <c r="I370" s="133" t="s">
        <v>35</v>
      </c>
    </row>
    <row r="371" spans="1:9" ht="26.1" customHeight="1" x14ac:dyDescent="0.25">
      <c r="A371" s="162" t="s">
        <v>1312</v>
      </c>
      <c r="B371" s="132" t="s">
        <v>1035</v>
      </c>
      <c r="C371" s="132" t="s">
        <v>1035</v>
      </c>
      <c r="D371" s="162" t="s">
        <v>13</v>
      </c>
      <c r="E371" s="149">
        <f>Rugsėjis!E58</f>
        <v>276</v>
      </c>
      <c r="F371" s="150">
        <f>Rugsėjis!F58</f>
        <v>46</v>
      </c>
      <c r="G371" s="150">
        <v>1</v>
      </c>
      <c r="H371" s="158">
        <v>44659</v>
      </c>
      <c r="I371" s="159" t="s">
        <v>38</v>
      </c>
    </row>
    <row r="372" spans="1:9" ht="26.1" customHeight="1" x14ac:dyDescent="0.25">
      <c r="A372" s="162" t="s">
        <v>1313</v>
      </c>
      <c r="B372" s="154" t="s">
        <v>954</v>
      </c>
      <c r="C372" s="132" t="s">
        <v>955</v>
      </c>
      <c r="D372" s="162" t="s">
        <v>60</v>
      </c>
      <c r="E372" s="149">
        <f>Rugpjūtis!E54+Rugsėjis!E70</f>
        <v>253</v>
      </c>
      <c r="F372" s="150">
        <f>Rugpjūtis!F54+Rugsėjis!F70</f>
        <v>41</v>
      </c>
      <c r="G372" s="148">
        <v>1</v>
      </c>
      <c r="H372" s="158">
        <v>45154</v>
      </c>
      <c r="I372" s="133" t="s">
        <v>38</v>
      </c>
    </row>
    <row r="373" spans="1:9" ht="26.1" customHeight="1" x14ac:dyDescent="0.25">
      <c r="A373" s="162" t="s">
        <v>1314</v>
      </c>
      <c r="B373" s="132" t="s">
        <v>218</v>
      </c>
      <c r="C373" s="132" t="s">
        <v>219</v>
      </c>
      <c r="D373" s="162" t="s">
        <v>220</v>
      </c>
      <c r="E373" s="149">
        <f>Sausis!E57+Balandis!E95</f>
        <v>251.99</v>
      </c>
      <c r="F373" s="150">
        <f>Sausis!F57+Balandis!F95</f>
        <v>69</v>
      </c>
      <c r="G373" s="148">
        <v>1</v>
      </c>
      <c r="H373" s="158">
        <v>43763</v>
      </c>
      <c r="I373" s="133" t="s">
        <v>82</v>
      </c>
    </row>
    <row r="374" spans="1:9" ht="26.1" customHeight="1" x14ac:dyDescent="0.25">
      <c r="A374" s="162" t="s">
        <v>1315</v>
      </c>
      <c r="B374" s="132" t="s">
        <v>335</v>
      </c>
      <c r="C374" s="132" t="s">
        <v>334</v>
      </c>
      <c r="D374" s="162" t="s">
        <v>63</v>
      </c>
      <c r="E374" s="149">
        <f>Kovas!E80</f>
        <v>226.8</v>
      </c>
      <c r="F374" s="150">
        <f>Kovas!F80</f>
        <v>40</v>
      </c>
      <c r="G374" s="150">
        <v>1</v>
      </c>
      <c r="H374" s="158">
        <v>44393</v>
      </c>
      <c r="I374" s="133" t="s">
        <v>105</v>
      </c>
    </row>
    <row r="375" spans="1:9" ht="26.1" customHeight="1" x14ac:dyDescent="0.25">
      <c r="A375" s="162" t="s">
        <v>1316</v>
      </c>
      <c r="B375" s="132" t="s">
        <v>337</v>
      </c>
      <c r="C375" s="132" t="s">
        <v>338</v>
      </c>
      <c r="D375" s="162" t="s">
        <v>133</v>
      </c>
      <c r="E375" s="149">
        <f>Kovas!E95</f>
        <v>201.76</v>
      </c>
      <c r="F375" s="150">
        <f>Kovas!F95</f>
        <v>38</v>
      </c>
      <c r="G375" s="150">
        <v>1</v>
      </c>
      <c r="H375" s="158">
        <v>44533</v>
      </c>
      <c r="I375" s="133" t="s">
        <v>105</v>
      </c>
    </row>
    <row r="376" spans="1:9" ht="26.1" customHeight="1" x14ac:dyDescent="0.25">
      <c r="A376" s="162" t="s">
        <v>1317</v>
      </c>
      <c r="B376" s="132" t="s">
        <v>1110</v>
      </c>
      <c r="C376" s="132" t="s">
        <v>1111</v>
      </c>
      <c r="D376" s="162" t="s">
        <v>54</v>
      </c>
      <c r="E376" s="149">
        <f>Spalis!E60</f>
        <v>199.46</v>
      </c>
      <c r="F376" s="150">
        <f>Spalis!F60</f>
        <v>43</v>
      </c>
      <c r="G376" s="150">
        <v>1</v>
      </c>
      <c r="H376" s="158">
        <v>45198</v>
      </c>
      <c r="I376" s="133" t="s">
        <v>341</v>
      </c>
    </row>
    <row r="377" spans="1:9" ht="26.1" customHeight="1" x14ac:dyDescent="0.25">
      <c r="A377" s="162" t="s">
        <v>1318</v>
      </c>
      <c r="B377" s="132" t="s">
        <v>290</v>
      </c>
      <c r="C377" s="132" t="s">
        <v>296</v>
      </c>
      <c r="D377" s="162" t="s">
        <v>63</v>
      </c>
      <c r="E377" s="149">
        <f>Kovas!E102+Balandis!E96</f>
        <v>193.10000000000002</v>
      </c>
      <c r="F377" s="150">
        <f>Kovas!F102+Balandis!F96</f>
        <v>28</v>
      </c>
      <c r="G377" s="150">
        <v>2</v>
      </c>
      <c r="H377" s="158">
        <v>45012</v>
      </c>
      <c r="I377" s="133" t="s">
        <v>38</v>
      </c>
    </row>
    <row r="378" spans="1:9" ht="26.1" customHeight="1" x14ac:dyDescent="0.25">
      <c r="A378" s="162" t="s">
        <v>1319</v>
      </c>
      <c r="B378" s="132" t="s">
        <v>202</v>
      </c>
      <c r="C378" s="132" t="s">
        <v>203</v>
      </c>
      <c r="D378" s="162" t="s">
        <v>204</v>
      </c>
      <c r="E378" s="149">
        <f>Sausis!E54</f>
        <v>189</v>
      </c>
      <c r="F378" s="150">
        <f>Sausis!F54</f>
        <v>36</v>
      </c>
      <c r="G378" s="148">
        <v>3</v>
      </c>
      <c r="H378" s="158">
        <v>44904</v>
      </c>
      <c r="I378" s="133" t="s">
        <v>147</v>
      </c>
    </row>
    <row r="379" spans="1:9" ht="26.1" customHeight="1" x14ac:dyDescent="0.25">
      <c r="A379" s="162" t="s">
        <v>1320</v>
      </c>
      <c r="B379" s="132" t="s">
        <v>282</v>
      </c>
      <c r="C379" s="132" t="s">
        <v>282</v>
      </c>
      <c r="D379" s="162" t="s">
        <v>298</v>
      </c>
      <c r="E379" s="149">
        <f>Kovas!E89+Balandis!E106</f>
        <v>179.9</v>
      </c>
      <c r="F379" s="150">
        <f>Kovas!F89+Balandis!F106</f>
        <v>32</v>
      </c>
      <c r="G379" s="150">
        <v>1</v>
      </c>
      <c r="H379" s="158">
        <v>45012</v>
      </c>
      <c r="I379" s="133" t="s">
        <v>38</v>
      </c>
    </row>
    <row r="380" spans="1:9" ht="26.1" customHeight="1" x14ac:dyDescent="0.25">
      <c r="A380" s="162" t="s">
        <v>1321</v>
      </c>
      <c r="B380" s="132" t="s">
        <v>205</v>
      </c>
      <c r="C380" s="132" t="s">
        <v>206</v>
      </c>
      <c r="D380" s="162" t="s">
        <v>10</v>
      </c>
      <c r="E380" s="149">
        <f>Sausis!E55</f>
        <v>177.4</v>
      </c>
      <c r="F380" s="150">
        <f>Sausis!F55</f>
        <v>26</v>
      </c>
      <c r="G380" s="148">
        <v>2</v>
      </c>
      <c r="H380" s="158">
        <v>44890</v>
      </c>
      <c r="I380" s="133" t="s">
        <v>24</v>
      </c>
    </row>
    <row r="381" spans="1:9" ht="26.1" customHeight="1" x14ac:dyDescent="0.25">
      <c r="A381" s="162" t="s">
        <v>1322</v>
      </c>
      <c r="B381" s="132" t="s">
        <v>258</v>
      </c>
      <c r="C381" s="132" t="s">
        <v>259</v>
      </c>
      <c r="D381" s="162" t="s">
        <v>133</v>
      </c>
      <c r="E381" s="149">
        <f>Kovas!E90+Balandis!E104</f>
        <v>176.95</v>
      </c>
      <c r="F381" s="150">
        <f>Kovas!F90+Balandis!F104</f>
        <v>32</v>
      </c>
      <c r="G381" s="150">
        <v>1</v>
      </c>
      <c r="H381" s="158">
        <v>43574</v>
      </c>
      <c r="I381" s="133" t="s">
        <v>38</v>
      </c>
    </row>
    <row r="382" spans="1:9" ht="26.1" customHeight="1" x14ac:dyDescent="0.25">
      <c r="A382" s="162" t="s">
        <v>1323</v>
      </c>
      <c r="B382" s="132" t="s">
        <v>377</v>
      </c>
      <c r="C382" s="132" t="s">
        <v>376</v>
      </c>
      <c r="D382" s="162" t="s">
        <v>63</v>
      </c>
      <c r="E382" s="149">
        <f>Balandis!E100+Gegužė!E82</f>
        <v>166.8</v>
      </c>
      <c r="F382" s="150">
        <f>Balandis!F100+Gegužė!F82</f>
        <v>28</v>
      </c>
      <c r="G382" s="150">
        <v>5</v>
      </c>
      <c r="H382" s="158">
        <v>45044</v>
      </c>
      <c r="I382" s="133" t="s">
        <v>117</v>
      </c>
    </row>
    <row r="383" spans="1:9" ht="26.1" customHeight="1" x14ac:dyDescent="0.25">
      <c r="A383" s="162" t="s">
        <v>1324</v>
      </c>
      <c r="B383" s="132" t="s">
        <v>1100</v>
      </c>
      <c r="C383" s="132" t="s">
        <v>1101</v>
      </c>
      <c r="D383" s="162" t="s">
        <v>63</v>
      </c>
      <c r="E383" s="149">
        <f>Spalis!E63</f>
        <v>165</v>
      </c>
      <c r="F383" s="150">
        <f>Spalis!F63</f>
        <v>33</v>
      </c>
      <c r="G383" s="150">
        <v>1</v>
      </c>
      <c r="H383" s="158">
        <v>44655</v>
      </c>
      <c r="I383" s="133" t="s">
        <v>38</v>
      </c>
    </row>
    <row r="384" spans="1:9" ht="26.1" customHeight="1" x14ac:dyDescent="0.25">
      <c r="A384" s="162" t="s">
        <v>1325</v>
      </c>
      <c r="B384" s="132" t="s">
        <v>892</v>
      </c>
      <c r="C384" s="132" t="s">
        <v>892</v>
      </c>
      <c r="D384" s="162" t="s">
        <v>419</v>
      </c>
      <c r="E384" s="149">
        <f>Liepa!E62</f>
        <v>161.9</v>
      </c>
      <c r="F384" s="150">
        <f>Liepa!F62</f>
        <v>28</v>
      </c>
      <c r="G384" s="150">
        <v>4</v>
      </c>
      <c r="H384" s="158">
        <v>45114</v>
      </c>
      <c r="I384" s="133" t="s">
        <v>341</v>
      </c>
    </row>
    <row r="385" spans="1:9" ht="26.1" customHeight="1" x14ac:dyDescent="0.25">
      <c r="A385" s="162" t="s">
        <v>1326</v>
      </c>
      <c r="B385" s="132" t="s">
        <v>1043</v>
      </c>
      <c r="C385" s="132" t="s">
        <v>1044</v>
      </c>
      <c r="D385" s="162" t="s">
        <v>63</v>
      </c>
      <c r="E385" s="149">
        <f>Rugsėjis!E66+Spalis!E72</f>
        <v>159.9</v>
      </c>
      <c r="F385" s="150">
        <f>Rugsėjis!F66+Spalis!F72</f>
        <v>46</v>
      </c>
      <c r="G385" s="150">
        <v>2</v>
      </c>
      <c r="H385" s="158">
        <v>45191</v>
      </c>
      <c r="I385" s="133" t="s">
        <v>341</v>
      </c>
    </row>
    <row r="386" spans="1:9" ht="26.1" customHeight="1" x14ac:dyDescent="0.25">
      <c r="A386" s="162" t="s">
        <v>1327</v>
      </c>
      <c r="B386" s="132" t="s">
        <v>417</v>
      </c>
      <c r="C386" s="132" t="s">
        <v>418</v>
      </c>
      <c r="D386" s="162" t="s">
        <v>419</v>
      </c>
      <c r="E386" s="149">
        <f>Balandis!E94</f>
        <v>154</v>
      </c>
      <c r="F386" s="150">
        <f>Balandis!F94</f>
        <v>43</v>
      </c>
      <c r="G386" s="150">
        <v>1</v>
      </c>
      <c r="H386" s="158">
        <v>44007</v>
      </c>
      <c r="I386" s="133" t="s">
        <v>400</v>
      </c>
    </row>
    <row r="387" spans="1:9" ht="26.1" customHeight="1" x14ac:dyDescent="0.25">
      <c r="A387" s="162" t="s">
        <v>1328</v>
      </c>
      <c r="B387" s="132" t="s">
        <v>1339</v>
      </c>
      <c r="C387" s="132" t="s">
        <v>1294</v>
      </c>
      <c r="D387" s="162" t="s">
        <v>10</v>
      </c>
      <c r="E387" s="149">
        <f>Gruodis!E79</f>
        <v>150</v>
      </c>
      <c r="F387" s="150">
        <f>Gruodis!F79</f>
        <v>50</v>
      </c>
      <c r="G387" s="150">
        <v>1</v>
      </c>
      <c r="H387" s="158">
        <v>43056</v>
      </c>
      <c r="I387" s="133" t="s">
        <v>26</v>
      </c>
    </row>
    <row r="388" spans="1:9" ht="26.1" customHeight="1" x14ac:dyDescent="0.25">
      <c r="A388" s="162" t="s">
        <v>1329</v>
      </c>
      <c r="B388" s="132" t="s">
        <v>1161</v>
      </c>
      <c r="C388" s="132" t="s">
        <v>1160</v>
      </c>
      <c r="D388" s="162" t="s">
        <v>63</v>
      </c>
      <c r="E388" s="149">
        <f>Lapkritis!E69</f>
        <v>142.4</v>
      </c>
      <c r="F388" s="150">
        <f>Lapkritis!F69</f>
        <v>26</v>
      </c>
      <c r="G388" s="148">
        <v>2</v>
      </c>
      <c r="H388" s="158">
        <v>45233</v>
      </c>
      <c r="I388" s="133" t="s">
        <v>82</v>
      </c>
    </row>
    <row r="389" spans="1:9" ht="26.1" customHeight="1" x14ac:dyDescent="0.25">
      <c r="A389" s="162" t="s">
        <v>1330</v>
      </c>
      <c r="B389" s="132" t="s">
        <v>221</v>
      </c>
      <c r="C389" s="132" t="s">
        <v>222</v>
      </c>
      <c r="D389" s="162" t="s">
        <v>13</v>
      </c>
      <c r="E389" s="149">
        <f>Vasaris!E77+Kovas!E104</f>
        <v>142</v>
      </c>
      <c r="F389" s="150">
        <f>Vasaris!F77+Kovas!F104</f>
        <v>44</v>
      </c>
      <c r="G389" s="148">
        <v>1</v>
      </c>
      <c r="H389" s="158">
        <v>43385</v>
      </c>
      <c r="I389" s="133" t="s">
        <v>26</v>
      </c>
    </row>
    <row r="390" spans="1:9" ht="26.1" customHeight="1" x14ac:dyDescent="0.25">
      <c r="A390" s="162" t="s">
        <v>1331</v>
      </c>
      <c r="B390" s="132" t="s">
        <v>411</v>
      </c>
      <c r="C390" s="132" t="s">
        <v>412</v>
      </c>
      <c r="D390" s="162" t="s">
        <v>413</v>
      </c>
      <c r="E390" s="149">
        <f>Balandis!E98</f>
        <v>135</v>
      </c>
      <c r="F390" s="150">
        <f>Balandis!F98</f>
        <v>27</v>
      </c>
      <c r="G390" s="150">
        <v>1</v>
      </c>
      <c r="H390" s="158">
        <v>43202</v>
      </c>
      <c r="I390" s="133" t="s">
        <v>400</v>
      </c>
    </row>
    <row r="391" spans="1:9" ht="26.1" customHeight="1" x14ac:dyDescent="0.25">
      <c r="A391" s="162" t="s">
        <v>1332</v>
      </c>
      <c r="B391" s="132" t="s">
        <v>766</v>
      </c>
      <c r="C391" s="132" t="s">
        <v>766</v>
      </c>
      <c r="D391" s="162" t="s">
        <v>767</v>
      </c>
      <c r="E391" s="149">
        <f>Birželis!E87</f>
        <v>129</v>
      </c>
      <c r="F391" s="150">
        <f>Birželis!F87</f>
        <v>29</v>
      </c>
      <c r="G391" s="148">
        <v>8</v>
      </c>
      <c r="H391" s="158">
        <v>45084</v>
      </c>
      <c r="I391" s="133" t="s">
        <v>768</v>
      </c>
    </row>
    <row r="392" spans="1:9" ht="26.1" customHeight="1" x14ac:dyDescent="0.25">
      <c r="A392" s="162" t="s">
        <v>1333</v>
      </c>
      <c r="B392" s="132" t="s">
        <v>288</v>
      </c>
      <c r="C392" s="132" t="s">
        <v>294</v>
      </c>
      <c r="D392" s="162" t="s">
        <v>87</v>
      </c>
      <c r="E392" s="149">
        <f>Kovas!E92+Gegužė!E90</f>
        <v>126.8</v>
      </c>
      <c r="F392" s="150">
        <f>Kovas!F92+Gegužė!F90</f>
        <v>22</v>
      </c>
      <c r="G392" s="150">
        <v>1</v>
      </c>
      <c r="H392" s="158">
        <v>45012</v>
      </c>
      <c r="I392" s="133" t="s">
        <v>38</v>
      </c>
    </row>
    <row r="393" spans="1:9" ht="26.1" customHeight="1" x14ac:dyDescent="0.25">
      <c r="A393" s="162" t="s">
        <v>1334</v>
      </c>
      <c r="B393" s="132" t="s">
        <v>1102</v>
      </c>
      <c r="C393" s="132" t="s">
        <v>1102</v>
      </c>
      <c r="D393" s="162" t="s">
        <v>63</v>
      </c>
      <c r="E393" s="149">
        <f>Spalis!E66</f>
        <v>120</v>
      </c>
      <c r="F393" s="150">
        <f>Spalis!F66</f>
        <v>20</v>
      </c>
      <c r="G393" s="148">
        <v>1</v>
      </c>
      <c r="H393" s="158">
        <v>44316</v>
      </c>
      <c r="I393" s="133" t="s">
        <v>38</v>
      </c>
    </row>
    <row r="394" spans="1:9" ht="26.1" customHeight="1" x14ac:dyDescent="0.25">
      <c r="A394" s="162" t="s">
        <v>1335</v>
      </c>
      <c r="B394" s="132" t="s">
        <v>1103</v>
      </c>
      <c r="C394" s="132" t="s">
        <v>1103</v>
      </c>
      <c r="D394" s="162" t="s">
        <v>1104</v>
      </c>
      <c r="E394" s="149">
        <f>Spalis!E69</f>
        <v>114</v>
      </c>
      <c r="F394" s="150">
        <f>Spalis!F69</f>
        <v>19</v>
      </c>
      <c r="G394" s="150">
        <v>1</v>
      </c>
      <c r="H394" s="158">
        <v>44316</v>
      </c>
      <c r="I394" s="133" t="s">
        <v>38</v>
      </c>
    </row>
    <row r="395" spans="1:9" ht="26.1" customHeight="1" x14ac:dyDescent="0.25">
      <c r="A395" s="162" t="s">
        <v>1336</v>
      </c>
      <c r="B395" s="132" t="s">
        <v>255</v>
      </c>
      <c r="C395" s="132" t="s">
        <v>256</v>
      </c>
      <c r="D395" s="162" t="s">
        <v>133</v>
      </c>
      <c r="E395" s="149">
        <f>Kovas!E93</f>
        <v>109.35</v>
      </c>
      <c r="F395" s="150">
        <f>Kovas!F93</f>
        <v>19</v>
      </c>
      <c r="G395" s="150">
        <v>1</v>
      </c>
      <c r="H395" s="158">
        <v>44655</v>
      </c>
      <c r="I395" s="133" t="s">
        <v>38</v>
      </c>
    </row>
    <row r="396" spans="1:9" ht="26.1" customHeight="1" x14ac:dyDescent="0.25">
      <c r="A396" s="162" t="s">
        <v>1337</v>
      </c>
      <c r="B396" s="132" t="s">
        <v>686</v>
      </c>
      <c r="C396" s="132" t="s">
        <v>687</v>
      </c>
      <c r="D396" s="162" t="s">
        <v>10</v>
      </c>
      <c r="E396" s="149">
        <f>Gegužė!E76</f>
        <v>100</v>
      </c>
      <c r="F396" s="150">
        <f>Gegužė!F76</f>
        <v>20</v>
      </c>
      <c r="G396" s="150">
        <v>1</v>
      </c>
      <c r="H396" s="158">
        <v>44792</v>
      </c>
      <c r="I396" s="133" t="s">
        <v>71</v>
      </c>
    </row>
    <row r="397" spans="1:9" ht="26.1" customHeight="1" x14ac:dyDescent="0.25">
      <c r="A397" s="162" t="s">
        <v>1338</v>
      </c>
      <c r="B397" s="136" t="s">
        <v>257</v>
      </c>
      <c r="C397" s="136" t="s">
        <v>350</v>
      </c>
      <c r="D397" s="310" t="s">
        <v>63</v>
      </c>
      <c r="E397" s="167">
        <f>Kovas!E94</f>
        <v>92.5</v>
      </c>
      <c r="F397" s="168">
        <f>Kovas!F94</f>
        <v>17</v>
      </c>
      <c r="G397" s="168">
        <v>1</v>
      </c>
      <c r="H397" s="308">
        <v>43196</v>
      </c>
      <c r="I397" s="137" t="s">
        <v>38</v>
      </c>
    </row>
    <row r="398" spans="1:9" ht="26.1" customHeight="1" x14ac:dyDescent="0.25">
      <c r="A398" s="162" t="s">
        <v>1346</v>
      </c>
      <c r="B398" s="136" t="s">
        <v>224</v>
      </c>
      <c r="C398" s="136" t="s">
        <v>225</v>
      </c>
      <c r="D398" s="310" t="s">
        <v>63</v>
      </c>
      <c r="E398" s="167">
        <f>Vasaris!E78</f>
        <v>90</v>
      </c>
      <c r="F398" s="168">
        <f>Vasaris!F78</f>
        <v>20</v>
      </c>
      <c r="G398" s="163">
        <v>1</v>
      </c>
      <c r="H398" s="308">
        <v>43868</v>
      </c>
      <c r="I398" s="137" t="s">
        <v>71</v>
      </c>
    </row>
    <row r="399" spans="1:9" ht="26.1" customHeight="1" x14ac:dyDescent="0.25">
      <c r="A399" s="162" t="s">
        <v>1347</v>
      </c>
      <c r="B399" s="132" t="s">
        <v>223</v>
      </c>
      <c r="C399" s="132" t="s">
        <v>223</v>
      </c>
      <c r="D399" s="162" t="s">
        <v>63</v>
      </c>
      <c r="E399" s="167">
        <f>Sausis!E58</f>
        <v>90</v>
      </c>
      <c r="F399" s="168">
        <f>Sausis!F58</f>
        <v>18</v>
      </c>
      <c r="G399" s="163">
        <v>1</v>
      </c>
      <c r="H399" s="308">
        <v>44071</v>
      </c>
      <c r="I399" s="137" t="s">
        <v>674</v>
      </c>
    </row>
    <row r="400" spans="1:9" ht="26.1" customHeight="1" x14ac:dyDescent="0.25">
      <c r="A400" s="162" t="s">
        <v>1359</v>
      </c>
      <c r="B400" s="132" t="s">
        <v>364</v>
      </c>
      <c r="C400" s="132" t="s">
        <v>363</v>
      </c>
      <c r="D400" s="162" t="s">
        <v>365</v>
      </c>
      <c r="E400" s="149">
        <f>Balandis!E101</f>
        <v>72</v>
      </c>
      <c r="F400" s="150">
        <f>Balandis!F101</f>
        <v>15</v>
      </c>
      <c r="G400" s="150">
        <v>1</v>
      </c>
      <c r="H400" s="158">
        <v>42832</v>
      </c>
      <c r="I400" s="133" t="s">
        <v>38</v>
      </c>
    </row>
    <row r="401" spans="1:9" ht="26.1" customHeight="1" x14ac:dyDescent="0.25">
      <c r="A401" s="162" t="s">
        <v>1360</v>
      </c>
      <c r="B401" s="132" t="s">
        <v>672</v>
      </c>
      <c r="C401" s="132" t="s">
        <v>673</v>
      </c>
      <c r="D401" s="162" t="s">
        <v>113</v>
      </c>
      <c r="E401" s="149">
        <f>Gegužė!E85</f>
        <v>50.46</v>
      </c>
      <c r="F401" s="150">
        <f>Gegužė!F85</f>
        <v>11</v>
      </c>
      <c r="G401" s="150">
        <v>1</v>
      </c>
      <c r="H401" s="158">
        <v>43112</v>
      </c>
      <c r="I401" s="137" t="s">
        <v>82</v>
      </c>
    </row>
    <row r="402" spans="1:9" ht="26.1" customHeight="1" x14ac:dyDescent="0.25">
      <c r="A402" s="162" t="s">
        <v>1361</v>
      </c>
      <c r="B402" s="132" t="s">
        <v>228</v>
      </c>
      <c r="C402" s="132" t="s">
        <v>229</v>
      </c>
      <c r="D402" s="162" t="s">
        <v>156</v>
      </c>
      <c r="E402" s="149">
        <f>Sausis!E59+Vasaris!E82</f>
        <v>44</v>
      </c>
      <c r="F402" s="150">
        <f>Sausis!F59+Vasaris!F82</f>
        <v>14</v>
      </c>
      <c r="G402" s="148">
        <v>1</v>
      </c>
      <c r="H402" s="158">
        <v>44008</v>
      </c>
      <c r="I402" s="137" t="s">
        <v>38</v>
      </c>
    </row>
    <row r="403" spans="1:9" ht="26.1" customHeight="1" x14ac:dyDescent="0.25">
      <c r="A403" s="162" t="s">
        <v>1362</v>
      </c>
      <c r="B403" s="132" t="s">
        <v>345</v>
      </c>
      <c r="C403" s="132" t="s">
        <v>346</v>
      </c>
      <c r="D403" s="162" t="s">
        <v>63</v>
      </c>
      <c r="E403" s="149">
        <f>Kovas!E106</f>
        <v>17.91</v>
      </c>
      <c r="F403" s="150">
        <f>Kovas!F106</f>
        <v>9</v>
      </c>
      <c r="G403" s="150">
        <v>1</v>
      </c>
      <c r="H403" s="158">
        <v>43707</v>
      </c>
      <c r="I403" s="159" t="s">
        <v>82</v>
      </c>
    </row>
    <row r="404" spans="1:9" ht="26.1" customHeight="1" x14ac:dyDescent="0.25">
      <c r="A404" s="162" t="s">
        <v>1363</v>
      </c>
      <c r="B404" s="132" t="s">
        <v>769</v>
      </c>
      <c r="C404" s="132" t="s">
        <v>770</v>
      </c>
      <c r="D404" s="162" t="s">
        <v>63</v>
      </c>
      <c r="E404" s="149">
        <f>Birželis!E98</f>
        <v>4.8</v>
      </c>
      <c r="F404" s="150">
        <f>Birželis!F98</f>
        <v>1</v>
      </c>
      <c r="G404" s="148">
        <v>1</v>
      </c>
      <c r="H404" s="158">
        <v>45093</v>
      </c>
      <c r="I404" s="133" t="s">
        <v>38</v>
      </c>
    </row>
    <row r="405" spans="1:9" ht="26.25" customHeight="1" thickBot="1" x14ac:dyDescent="0.3">
      <c r="A405" s="281"/>
      <c r="B405" s="171"/>
      <c r="C405" s="171"/>
      <c r="D405" s="176"/>
      <c r="E405" s="167"/>
      <c r="F405" s="168"/>
      <c r="G405" s="175"/>
      <c r="H405" s="178"/>
      <c r="I405" s="176"/>
    </row>
    <row r="406" spans="1:9" ht="26.1" customHeight="1" thickBot="1" x14ac:dyDescent="0.3">
      <c r="A406" s="281"/>
      <c r="B406" s="171"/>
      <c r="C406" s="171"/>
      <c r="D406" s="176"/>
      <c r="E406" s="297">
        <f>SUM(E3:E405)</f>
        <v>21473754.779999994</v>
      </c>
      <c r="F406" s="299">
        <f>SUM(F3:F405)</f>
        <v>3449159</v>
      </c>
      <c r="G406" s="282"/>
      <c r="H406" s="178"/>
      <c r="I406" s="176"/>
    </row>
    <row r="407" spans="1:9" ht="15.75" thickBot="1" x14ac:dyDescent="0.3">
      <c r="A407" s="281"/>
      <c r="B407" s="171"/>
      <c r="C407" s="171"/>
      <c r="D407" s="176"/>
      <c r="E407" s="283"/>
      <c r="F407" s="282"/>
      <c r="G407" s="282"/>
      <c r="H407" s="178"/>
      <c r="I407" s="176"/>
    </row>
    <row r="408" spans="1:9" x14ac:dyDescent="0.25">
      <c r="A408" s="281"/>
      <c r="B408" s="171"/>
      <c r="C408" s="171"/>
      <c r="D408" s="255" t="s">
        <v>120</v>
      </c>
      <c r="E408" s="256">
        <f>Sausis!E61</f>
        <v>3107180.9399999995</v>
      </c>
      <c r="F408" s="257">
        <f>Sausis!F61</f>
        <v>477083</v>
      </c>
      <c r="G408" s="175"/>
      <c r="H408" s="178"/>
      <c r="I408" s="176"/>
    </row>
    <row r="409" spans="1:9" x14ac:dyDescent="0.25">
      <c r="A409" s="281"/>
      <c r="B409" s="171"/>
      <c r="C409" s="171"/>
      <c r="D409" s="258" t="s">
        <v>230</v>
      </c>
      <c r="E409" s="259">
        <f>Vasaris!E84</f>
        <v>1996698.6699999995</v>
      </c>
      <c r="F409" s="260">
        <f>Vasaris!F84</f>
        <v>313289</v>
      </c>
      <c r="G409" s="175"/>
      <c r="H409" s="178"/>
      <c r="I409" s="176"/>
    </row>
    <row r="410" spans="1:9" x14ac:dyDescent="0.25">
      <c r="A410" s="281"/>
      <c r="B410" s="171"/>
      <c r="C410" s="171"/>
      <c r="D410" s="258" t="s">
        <v>231</v>
      </c>
      <c r="E410" s="259">
        <f>Kovas!E108</f>
        <v>1437491.65</v>
      </c>
      <c r="F410" s="260">
        <f>Kovas!F108</f>
        <v>232279.5</v>
      </c>
      <c r="G410" s="175"/>
      <c r="H410" s="178"/>
      <c r="I410" s="176"/>
    </row>
    <row r="411" spans="1:9" x14ac:dyDescent="0.25">
      <c r="A411" s="281"/>
      <c r="B411" s="171"/>
      <c r="C411" s="171"/>
      <c r="D411" s="258" t="s">
        <v>232</v>
      </c>
      <c r="E411" s="259">
        <f>Balandis!E111</f>
        <v>1513876.0300000005</v>
      </c>
      <c r="F411" s="261">
        <f>Balandis!F111</f>
        <v>258387.5</v>
      </c>
      <c r="G411" s="175"/>
      <c r="H411" s="178"/>
      <c r="I411" s="176"/>
    </row>
    <row r="412" spans="1:9" x14ac:dyDescent="0.25">
      <c r="A412" s="281"/>
      <c r="B412" s="171"/>
      <c r="C412" s="171"/>
      <c r="D412" s="258" t="s">
        <v>233</v>
      </c>
      <c r="E412" s="259">
        <f>Gegužė!E93</f>
        <v>970009.38999999978</v>
      </c>
      <c r="F412" s="260">
        <f>Gegužė!F93</f>
        <v>155677</v>
      </c>
      <c r="G412" s="175"/>
      <c r="H412" s="178"/>
      <c r="I412" s="176"/>
    </row>
    <row r="413" spans="1:9" x14ac:dyDescent="0.25">
      <c r="A413" s="281"/>
      <c r="B413" s="171"/>
      <c r="C413" s="171"/>
      <c r="D413" s="258" t="s">
        <v>234</v>
      </c>
      <c r="E413" s="259">
        <f>Birželis!E100</f>
        <v>1240797.5199999991</v>
      </c>
      <c r="F413" s="260">
        <f>Birželis!F100</f>
        <v>219300</v>
      </c>
      <c r="G413" s="175"/>
      <c r="H413" s="178"/>
      <c r="I413" s="176"/>
    </row>
    <row r="414" spans="1:9" x14ac:dyDescent="0.25">
      <c r="A414" s="281"/>
      <c r="B414" s="171"/>
      <c r="C414" s="171"/>
      <c r="D414" s="258" t="s">
        <v>235</v>
      </c>
      <c r="E414" s="259">
        <f>Liepa!E72</f>
        <v>2301483.06</v>
      </c>
      <c r="F414" s="261">
        <f>Liepa!F72</f>
        <v>365972</v>
      </c>
      <c r="G414" s="175"/>
      <c r="H414" s="178"/>
      <c r="I414" s="176"/>
    </row>
    <row r="415" spans="1:9" x14ac:dyDescent="0.25">
      <c r="A415" s="281"/>
      <c r="B415" s="171"/>
      <c r="C415" s="171"/>
      <c r="D415" s="258" t="s">
        <v>236</v>
      </c>
      <c r="E415" s="259">
        <f>Rugpjūtis!E72</f>
        <v>1893036.0000000002</v>
      </c>
      <c r="F415" s="261">
        <f>Rugpjūtis!F72</f>
        <v>310592</v>
      </c>
      <c r="G415" s="175"/>
      <c r="H415" s="178"/>
      <c r="I415" s="176"/>
    </row>
    <row r="416" spans="1:9" x14ac:dyDescent="0.25">
      <c r="A416" s="281"/>
      <c r="B416" s="171"/>
      <c r="C416" s="171"/>
      <c r="D416" s="258" t="s">
        <v>237</v>
      </c>
      <c r="E416" s="259">
        <f>Rugsėjis!E72</f>
        <v>1287881.5100000002</v>
      </c>
      <c r="F416" s="261">
        <f>Rugsėjis!F72</f>
        <v>204061</v>
      </c>
      <c r="G416" s="175"/>
      <c r="H416" s="178"/>
      <c r="I416" s="176"/>
    </row>
    <row r="417" spans="1:9" x14ac:dyDescent="0.25">
      <c r="A417" s="281"/>
      <c r="B417" s="171"/>
      <c r="C417" s="171"/>
      <c r="D417" s="258" t="s">
        <v>238</v>
      </c>
      <c r="E417" s="259">
        <f>Spalis!E78</f>
        <v>1908190.06</v>
      </c>
      <c r="F417" s="261">
        <f>Spalis!F78</f>
        <v>311420</v>
      </c>
      <c r="G417" s="175"/>
      <c r="H417" s="178"/>
      <c r="I417" s="176"/>
    </row>
    <row r="418" spans="1:9" x14ac:dyDescent="0.25">
      <c r="A418" s="281"/>
      <c r="B418" s="171"/>
      <c r="C418" s="171"/>
      <c r="D418" s="258" t="s">
        <v>239</v>
      </c>
      <c r="E418" s="259">
        <f>Lapkritis!E78</f>
        <v>1671321.3499999996</v>
      </c>
      <c r="F418" s="261">
        <f>Lapkritis!F78</f>
        <v>265366</v>
      </c>
      <c r="G418" s="175"/>
      <c r="H418" s="178"/>
      <c r="I418" s="176"/>
    </row>
    <row r="419" spans="1:9" ht="15.75" thickBot="1" x14ac:dyDescent="0.3">
      <c r="D419" s="262" t="s">
        <v>240</v>
      </c>
      <c r="E419" s="263">
        <f>Gruodis!E88</f>
        <v>2145788.6</v>
      </c>
      <c r="F419" s="300">
        <f>Gruodis!F88</f>
        <v>335732</v>
      </c>
    </row>
    <row r="420" spans="1:9" ht="15.75" thickBot="1" x14ac:dyDescent="0.3">
      <c r="C420" s="254"/>
      <c r="D420" s="264" t="s">
        <v>241</v>
      </c>
      <c r="E420" s="265">
        <f>SUM(E408:E419)</f>
        <v>21473754.780000001</v>
      </c>
      <c r="F420" s="266">
        <f>SUM(F408:F419)</f>
        <v>3449159</v>
      </c>
    </row>
    <row r="421" spans="1:9" x14ac:dyDescent="0.25">
      <c r="C421" s="254"/>
    </row>
    <row r="422" spans="1:9" x14ac:dyDescent="0.25">
      <c r="C422" s="254"/>
    </row>
    <row r="423" spans="1:9" hidden="1" x14ac:dyDescent="0.25">
      <c r="C423" s="254"/>
    </row>
    <row r="424" spans="1:9" hidden="1" x14ac:dyDescent="0.25">
      <c r="C424" s="254"/>
    </row>
    <row r="425" spans="1:9" hidden="1" x14ac:dyDescent="0.25">
      <c r="C425" s="254"/>
    </row>
    <row r="426" spans="1:9" hidden="1" x14ac:dyDescent="0.25">
      <c r="C426" s="254"/>
    </row>
    <row r="427" spans="1:9" hidden="1" x14ac:dyDescent="0.25">
      <c r="C427" s="254"/>
    </row>
    <row r="428" spans="1:9" hidden="1" x14ac:dyDescent="0.25">
      <c r="C428" s="254"/>
    </row>
    <row r="429" spans="1:9" hidden="1" x14ac:dyDescent="0.25">
      <c r="C429" s="254"/>
    </row>
    <row r="430" spans="1:9" hidden="1" x14ac:dyDescent="0.25">
      <c r="C430" s="254"/>
    </row>
    <row r="431" spans="1:9" hidden="1" x14ac:dyDescent="0.25">
      <c r="C431" s="254"/>
    </row>
    <row r="432" spans="1:9" hidden="1" x14ac:dyDescent="0.25">
      <c r="C432" s="254"/>
    </row>
  </sheetData>
  <sortState xmlns:xlrd2="http://schemas.microsoft.com/office/spreadsheetml/2017/richdata2" ref="B3:I139">
    <sortCondition descending="1" ref="E3:E139"/>
  </sortState>
  <mergeCells count="1">
    <mergeCell ref="A1:I1"/>
  </mergeCells>
  <phoneticPr fontId="14" type="noConversion"/>
  <conditionalFormatting sqref="C412">
    <cfRule type="duplicateValues" dxfId="3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BDB6-9FC8-4E51-A058-121588509B24}">
  <dimension ref="A1:I73"/>
  <sheetViews>
    <sheetView topLeftCell="A52" zoomScale="75" zoomScaleNormal="75" workbookViewId="0">
      <selection activeCell="A27" sqref="A27:A70"/>
    </sheetView>
  </sheetViews>
  <sheetFormatPr defaultColWidth="0" defaultRowHeight="0" customHeight="1" zeroHeight="1" x14ac:dyDescent="0.25"/>
  <cols>
    <col min="1" max="1" width="5.7109375" style="218" customWidth="1"/>
    <col min="2" max="3" width="30.7109375" style="224" customWidth="1"/>
    <col min="4" max="4" width="20.7109375" style="225" customWidth="1"/>
    <col min="5" max="5" width="20.7109375" style="226" customWidth="1"/>
    <col min="6" max="6" width="20.7109375" style="227" customWidth="1"/>
    <col min="7" max="7" width="20.7109375" style="218" customWidth="1"/>
    <col min="8" max="8" width="20.7109375" style="228" customWidth="1"/>
    <col min="9" max="9" width="30.7109375" style="224" customWidth="1"/>
    <col min="10" max="16384" width="8.85546875" style="216" hidden="1"/>
  </cols>
  <sheetData>
    <row r="1" spans="1:9" s="138" customFormat="1" ht="49.5" customHeight="1" x14ac:dyDescent="0.25">
      <c r="A1" s="324" t="s">
        <v>1001</v>
      </c>
      <c r="B1" s="325"/>
      <c r="C1" s="325"/>
      <c r="D1" s="325"/>
      <c r="E1" s="325"/>
      <c r="F1" s="325"/>
      <c r="G1" s="325"/>
      <c r="H1" s="325"/>
      <c r="I1" s="325"/>
    </row>
    <row r="2" spans="1:9" s="15" customFormat="1" ht="30" customHeight="1" x14ac:dyDescent="0.25">
      <c r="A2" s="186" t="s">
        <v>644</v>
      </c>
      <c r="B2" s="187" t="s">
        <v>0</v>
      </c>
      <c r="C2" s="188" t="s">
        <v>1</v>
      </c>
      <c r="D2" s="187" t="s">
        <v>2</v>
      </c>
      <c r="E2" s="189" t="s">
        <v>3</v>
      </c>
      <c r="F2" s="190" t="s">
        <v>4</v>
      </c>
      <c r="G2" s="191" t="s">
        <v>5</v>
      </c>
      <c r="H2" s="192" t="s">
        <v>6</v>
      </c>
      <c r="I2" s="193" t="s">
        <v>7</v>
      </c>
    </row>
    <row r="3" spans="1:9" ht="26.1" customHeight="1" x14ac:dyDescent="0.25">
      <c r="A3" s="148">
        <v>1</v>
      </c>
      <c r="B3" s="132" t="s">
        <v>1021</v>
      </c>
      <c r="C3" s="132" t="s">
        <v>1022</v>
      </c>
      <c r="D3" s="162" t="s">
        <v>10</v>
      </c>
      <c r="E3" s="149">
        <v>201780.25</v>
      </c>
      <c r="F3" s="150">
        <v>27277</v>
      </c>
      <c r="G3" s="148">
        <v>15</v>
      </c>
      <c r="H3" s="156">
        <v>45177</v>
      </c>
      <c r="I3" s="133" t="s">
        <v>24</v>
      </c>
    </row>
    <row r="4" spans="1:9" ht="26.1" customHeight="1" x14ac:dyDescent="0.25">
      <c r="A4" s="148">
        <v>2</v>
      </c>
      <c r="B4" s="132" t="s">
        <v>1023</v>
      </c>
      <c r="C4" s="132" t="s">
        <v>1024</v>
      </c>
      <c r="D4" s="162" t="s">
        <v>63</v>
      </c>
      <c r="E4" s="149">
        <v>89527.66</v>
      </c>
      <c r="F4" s="150">
        <v>17381</v>
      </c>
      <c r="G4" s="148">
        <v>18</v>
      </c>
      <c r="H4" s="156">
        <v>45184</v>
      </c>
      <c r="I4" s="133" t="s">
        <v>26</v>
      </c>
    </row>
    <row r="5" spans="1:9" s="15" customFormat="1" ht="26.1" customHeight="1" x14ac:dyDescent="0.25">
      <c r="A5" s="148">
        <v>3</v>
      </c>
      <c r="B5" s="132" t="s">
        <v>875</v>
      </c>
      <c r="C5" s="132" t="s">
        <v>876</v>
      </c>
      <c r="D5" s="162" t="s">
        <v>60</v>
      </c>
      <c r="E5" s="149">
        <v>88216</v>
      </c>
      <c r="F5" s="150">
        <v>12903</v>
      </c>
      <c r="G5" s="148">
        <v>15</v>
      </c>
      <c r="H5" s="156">
        <v>45128</v>
      </c>
      <c r="I5" s="133" t="s">
        <v>18</v>
      </c>
    </row>
    <row r="6" spans="1:9" s="15" customFormat="1" ht="26.1" customHeight="1" x14ac:dyDescent="0.25">
      <c r="A6" s="148">
        <v>4</v>
      </c>
      <c r="B6" s="132" t="s">
        <v>1031</v>
      </c>
      <c r="C6" s="132" t="s">
        <v>1031</v>
      </c>
      <c r="D6" s="162" t="s">
        <v>1032</v>
      </c>
      <c r="E6" s="149">
        <v>81987.05</v>
      </c>
      <c r="F6" s="150">
        <v>12515</v>
      </c>
      <c r="G6" s="148">
        <v>28</v>
      </c>
      <c r="H6" s="156">
        <v>45191</v>
      </c>
      <c r="I6" s="133" t="s">
        <v>38</v>
      </c>
    </row>
    <row r="7" spans="1:9" ht="26.1" customHeight="1" x14ac:dyDescent="0.25">
      <c r="A7" s="148">
        <v>5</v>
      </c>
      <c r="B7" s="132" t="s">
        <v>1037</v>
      </c>
      <c r="C7" s="132" t="s">
        <v>1037</v>
      </c>
      <c r="D7" s="162" t="s">
        <v>10</v>
      </c>
      <c r="E7" s="149">
        <v>81761</v>
      </c>
      <c r="F7" s="150">
        <v>11995</v>
      </c>
      <c r="G7" s="148">
        <v>14</v>
      </c>
      <c r="H7" s="156">
        <v>45184</v>
      </c>
      <c r="I7" s="133" t="s">
        <v>55</v>
      </c>
    </row>
    <row r="8" spans="1:9" s="15" customFormat="1" ht="26.1" customHeight="1" x14ac:dyDescent="0.25">
      <c r="A8" s="148">
        <v>6</v>
      </c>
      <c r="B8" s="132" t="s">
        <v>948</v>
      </c>
      <c r="C8" s="132" t="s">
        <v>949</v>
      </c>
      <c r="D8" s="162" t="s">
        <v>87</v>
      </c>
      <c r="E8" s="149">
        <v>73230.210000000006</v>
      </c>
      <c r="F8" s="150">
        <v>14160</v>
      </c>
      <c r="G8" s="148">
        <v>18</v>
      </c>
      <c r="H8" s="156">
        <v>45163</v>
      </c>
      <c r="I8" s="133" t="s">
        <v>32</v>
      </c>
    </row>
    <row r="9" spans="1:9" ht="26.1" customHeight="1" x14ac:dyDescent="0.25">
      <c r="A9" s="148">
        <v>7</v>
      </c>
      <c r="B9" s="132" t="s">
        <v>946</v>
      </c>
      <c r="C9" s="132" t="s">
        <v>947</v>
      </c>
      <c r="D9" s="162" t="s">
        <v>10</v>
      </c>
      <c r="E9" s="149">
        <v>67506.080000000002</v>
      </c>
      <c r="F9" s="150">
        <v>9662</v>
      </c>
      <c r="G9" s="148">
        <v>15</v>
      </c>
      <c r="H9" s="156">
        <v>45170</v>
      </c>
      <c r="I9" s="133" t="s">
        <v>46</v>
      </c>
    </row>
    <row r="10" spans="1:9" ht="26.1" customHeight="1" x14ac:dyDescent="0.25">
      <c r="A10" s="148">
        <v>8</v>
      </c>
      <c r="B10" s="132" t="s">
        <v>1045</v>
      </c>
      <c r="C10" s="132" t="s">
        <v>1045</v>
      </c>
      <c r="D10" s="162" t="s">
        <v>13</v>
      </c>
      <c r="E10" s="149">
        <v>64339.35</v>
      </c>
      <c r="F10" s="150">
        <v>8401</v>
      </c>
      <c r="G10" s="148">
        <v>14</v>
      </c>
      <c r="H10" s="156">
        <v>45198</v>
      </c>
      <c r="I10" s="133" t="s">
        <v>14</v>
      </c>
    </row>
    <row r="11" spans="1:9" s="15" customFormat="1" ht="26.1" customHeight="1" x14ac:dyDescent="0.25">
      <c r="A11" s="148">
        <v>9</v>
      </c>
      <c r="B11" s="132" t="s">
        <v>933</v>
      </c>
      <c r="C11" s="132" t="s">
        <v>933</v>
      </c>
      <c r="D11" s="162" t="s">
        <v>10</v>
      </c>
      <c r="E11" s="149">
        <v>61530.27</v>
      </c>
      <c r="F11" s="150">
        <v>9805</v>
      </c>
      <c r="G11" s="148">
        <v>11</v>
      </c>
      <c r="H11" s="156">
        <v>45149</v>
      </c>
      <c r="I11" s="133" t="s">
        <v>46</v>
      </c>
    </row>
    <row r="12" spans="1:9" s="15" customFormat="1" ht="26.1" customHeight="1" x14ac:dyDescent="0.25">
      <c r="A12" s="148">
        <v>10</v>
      </c>
      <c r="B12" s="132" t="s">
        <v>866</v>
      </c>
      <c r="C12" s="132" t="s">
        <v>867</v>
      </c>
      <c r="D12" s="162" t="s">
        <v>60</v>
      </c>
      <c r="E12" s="149">
        <v>58102.39</v>
      </c>
      <c r="F12" s="150">
        <v>9024</v>
      </c>
      <c r="G12" s="148">
        <v>14</v>
      </c>
      <c r="H12" s="156">
        <v>45128</v>
      </c>
      <c r="I12" s="133" t="s">
        <v>24</v>
      </c>
    </row>
    <row r="13" spans="1:9" ht="26.1" customHeight="1" x14ac:dyDescent="0.25">
      <c r="A13" s="148">
        <v>11</v>
      </c>
      <c r="B13" s="132" t="s">
        <v>1008</v>
      </c>
      <c r="C13" s="132" t="s">
        <v>1009</v>
      </c>
      <c r="D13" s="162" t="s">
        <v>10</v>
      </c>
      <c r="E13" s="149">
        <v>54393.41</v>
      </c>
      <c r="F13" s="150">
        <v>8248</v>
      </c>
      <c r="G13" s="148">
        <v>20</v>
      </c>
      <c r="H13" s="156">
        <v>45184</v>
      </c>
      <c r="I13" s="133" t="s">
        <v>11</v>
      </c>
    </row>
    <row r="14" spans="1:9" ht="26.1" customHeight="1" x14ac:dyDescent="0.25">
      <c r="A14" s="148">
        <v>12</v>
      </c>
      <c r="B14" s="132" t="s">
        <v>1033</v>
      </c>
      <c r="C14" s="132" t="s">
        <v>1034</v>
      </c>
      <c r="D14" s="162" t="s">
        <v>54</v>
      </c>
      <c r="E14" s="149">
        <v>40048.5</v>
      </c>
      <c r="F14" s="150">
        <v>8290</v>
      </c>
      <c r="G14" s="148">
        <v>18</v>
      </c>
      <c r="H14" s="156">
        <v>45170</v>
      </c>
      <c r="I14" s="133" t="s">
        <v>55</v>
      </c>
    </row>
    <row r="15" spans="1:9" ht="26.1" customHeight="1" x14ac:dyDescent="0.25">
      <c r="A15" s="148">
        <v>13</v>
      </c>
      <c r="B15" s="132" t="s">
        <v>1010</v>
      </c>
      <c r="C15" s="132" t="s">
        <v>1011</v>
      </c>
      <c r="D15" s="162" t="s">
        <v>10</v>
      </c>
      <c r="E15" s="149">
        <v>37616.6</v>
      </c>
      <c r="F15" s="150">
        <v>5420</v>
      </c>
      <c r="G15" s="148">
        <v>15</v>
      </c>
      <c r="H15" s="156">
        <v>45191</v>
      </c>
      <c r="I15" s="133" t="s">
        <v>71</v>
      </c>
    </row>
    <row r="16" spans="1:9" s="15" customFormat="1" ht="26.1" customHeight="1" x14ac:dyDescent="0.25">
      <c r="A16" s="148">
        <v>14</v>
      </c>
      <c r="B16" s="132" t="s">
        <v>783</v>
      </c>
      <c r="C16" s="132" t="s">
        <v>784</v>
      </c>
      <c r="D16" s="162" t="s">
        <v>10</v>
      </c>
      <c r="E16" s="149">
        <v>34852.199999999997</v>
      </c>
      <c r="F16" s="150">
        <v>6432</v>
      </c>
      <c r="G16" s="148">
        <v>10</v>
      </c>
      <c r="H16" s="156">
        <v>45093</v>
      </c>
      <c r="I16" s="133" t="s">
        <v>11</v>
      </c>
    </row>
    <row r="17" spans="1:9" s="15" customFormat="1" ht="26.1" customHeight="1" x14ac:dyDescent="0.25">
      <c r="A17" s="148">
        <v>15</v>
      </c>
      <c r="B17" s="132" t="s">
        <v>973</v>
      </c>
      <c r="C17" s="132" t="s">
        <v>972</v>
      </c>
      <c r="D17" s="162" t="s">
        <v>455</v>
      </c>
      <c r="E17" s="149">
        <v>31481</v>
      </c>
      <c r="F17" s="150">
        <v>4467</v>
      </c>
      <c r="G17" s="148">
        <v>8</v>
      </c>
      <c r="H17" s="156">
        <v>45163</v>
      </c>
      <c r="I17" s="133" t="s">
        <v>55</v>
      </c>
    </row>
    <row r="18" spans="1:9" ht="26.1" customHeight="1" x14ac:dyDescent="0.25">
      <c r="A18" s="148">
        <v>16</v>
      </c>
      <c r="B18" s="132" t="s">
        <v>1025</v>
      </c>
      <c r="C18" s="132" t="s">
        <v>1026</v>
      </c>
      <c r="D18" s="162" t="s">
        <v>1027</v>
      </c>
      <c r="E18" s="149">
        <v>29247.05</v>
      </c>
      <c r="F18" s="150">
        <v>4033</v>
      </c>
      <c r="G18" s="148">
        <v>14</v>
      </c>
      <c r="H18" s="156">
        <v>45198</v>
      </c>
      <c r="I18" s="133" t="s">
        <v>26</v>
      </c>
    </row>
    <row r="19" spans="1:9" ht="26.1" customHeight="1" x14ac:dyDescent="0.25">
      <c r="A19" s="148">
        <v>17</v>
      </c>
      <c r="B19" s="132" t="s">
        <v>1040</v>
      </c>
      <c r="C19" s="132" t="s">
        <v>1040</v>
      </c>
      <c r="D19" s="162" t="s">
        <v>54</v>
      </c>
      <c r="E19" s="149">
        <v>23904</v>
      </c>
      <c r="F19" s="150">
        <v>4760</v>
      </c>
      <c r="G19" s="148">
        <v>15</v>
      </c>
      <c r="H19" s="156">
        <v>45191</v>
      </c>
      <c r="I19" s="133" t="s">
        <v>55</v>
      </c>
    </row>
    <row r="20" spans="1:9" ht="26.1" customHeight="1" x14ac:dyDescent="0.25">
      <c r="A20" s="148">
        <v>18</v>
      </c>
      <c r="B20" s="132" t="s">
        <v>1036</v>
      </c>
      <c r="C20" s="132" t="s">
        <v>1036</v>
      </c>
      <c r="D20" s="162" t="s">
        <v>63</v>
      </c>
      <c r="E20" s="149">
        <v>23405</v>
      </c>
      <c r="F20" s="150">
        <v>3505</v>
      </c>
      <c r="G20" s="148">
        <v>9</v>
      </c>
      <c r="H20" s="156">
        <v>45170</v>
      </c>
      <c r="I20" s="133" t="s">
        <v>55</v>
      </c>
    </row>
    <row r="21" spans="1:9" s="15" customFormat="1" ht="26.1" customHeight="1" x14ac:dyDescent="0.25">
      <c r="A21" s="148">
        <v>19</v>
      </c>
      <c r="B21" s="132" t="s">
        <v>961</v>
      </c>
      <c r="C21" s="132" t="s">
        <v>960</v>
      </c>
      <c r="D21" s="162" t="s">
        <v>962</v>
      </c>
      <c r="E21" s="149">
        <v>18549.599999999999</v>
      </c>
      <c r="F21" s="150">
        <v>3262</v>
      </c>
      <c r="G21" s="148">
        <v>8</v>
      </c>
      <c r="H21" s="156">
        <v>45156</v>
      </c>
      <c r="I21" s="133" t="s">
        <v>71</v>
      </c>
    </row>
    <row r="22" spans="1:9" ht="26.1" customHeight="1" x14ac:dyDescent="0.25">
      <c r="A22" s="148">
        <v>20</v>
      </c>
      <c r="B22" s="132" t="s">
        <v>1028</v>
      </c>
      <c r="C22" s="132" t="s">
        <v>1028</v>
      </c>
      <c r="D22" s="162" t="s">
        <v>455</v>
      </c>
      <c r="E22" s="149">
        <v>11637.85</v>
      </c>
      <c r="F22" s="150">
        <v>2128</v>
      </c>
      <c r="G22" s="148">
        <v>16</v>
      </c>
      <c r="H22" s="156">
        <v>45198</v>
      </c>
      <c r="I22" s="133" t="s">
        <v>26</v>
      </c>
    </row>
    <row r="23" spans="1:9" s="15" customFormat="1" ht="26.1" customHeight="1" x14ac:dyDescent="0.25">
      <c r="A23" s="148">
        <v>21</v>
      </c>
      <c r="B23" s="132" t="s">
        <v>931</v>
      </c>
      <c r="C23" s="132" t="s">
        <v>930</v>
      </c>
      <c r="D23" s="162" t="s">
        <v>932</v>
      </c>
      <c r="E23" s="149">
        <v>11259.44</v>
      </c>
      <c r="F23" s="150">
        <v>1760</v>
      </c>
      <c r="G23" s="148">
        <v>6</v>
      </c>
      <c r="H23" s="156">
        <v>45142</v>
      </c>
      <c r="I23" s="133" t="s">
        <v>24</v>
      </c>
    </row>
    <row r="24" spans="1:9" ht="26.1" customHeight="1" x14ac:dyDescent="0.25">
      <c r="A24" s="148">
        <v>22</v>
      </c>
      <c r="B24" s="132" t="s">
        <v>1029</v>
      </c>
      <c r="C24" s="132" t="s">
        <v>1030</v>
      </c>
      <c r="D24" s="162" t="s">
        <v>54</v>
      </c>
      <c r="E24" s="149">
        <v>10502.25</v>
      </c>
      <c r="F24" s="150">
        <v>1749</v>
      </c>
      <c r="G24" s="148">
        <v>15</v>
      </c>
      <c r="H24" s="156">
        <v>45170</v>
      </c>
      <c r="I24" s="133" t="s">
        <v>310</v>
      </c>
    </row>
    <row r="25" spans="1:9" ht="26.1" customHeight="1" x14ac:dyDescent="0.25">
      <c r="A25" s="148">
        <v>23</v>
      </c>
      <c r="B25" s="132" t="s">
        <v>1012</v>
      </c>
      <c r="C25" s="132" t="s">
        <v>1013</v>
      </c>
      <c r="D25" s="162" t="s">
        <v>10</v>
      </c>
      <c r="E25" s="149">
        <v>9746.8700000000008</v>
      </c>
      <c r="F25" s="150">
        <v>1607</v>
      </c>
      <c r="G25" s="148">
        <v>12</v>
      </c>
      <c r="H25" s="156">
        <v>45191</v>
      </c>
      <c r="I25" s="133" t="s">
        <v>71</v>
      </c>
    </row>
    <row r="26" spans="1:9" ht="26.1" customHeight="1" x14ac:dyDescent="0.25">
      <c r="A26" s="148">
        <v>24</v>
      </c>
      <c r="B26" s="132" t="s">
        <v>1038</v>
      </c>
      <c r="C26" s="132" t="s">
        <v>1039</v>
      </c>
      <c r="D26" s="162" t="s">
        <v>13</v>
      </c>
      <c r="E26" s="149">
        <v>8845</v>
      </c>
      <c r="F26" s="150">
        <v>1595</v>
      </c>
      <c r="G26" s="148">
        <v>18</v>
      </c>
      <c r="H26" s="156">
        <v>45177</v>
      </c>
      <c r="I26" s="133" t="s">
        <v>55</v>
      </c>
    </row>
    <row r="27" spans="1:9" ht="26.1" customHeight="1" x14ac:dyDescent="0.25">
      <c r="A27" s="148">
        <v>25</v>
      </c>
      <c r="B27" s="132" t="s">
        <v>1002</v>
      </c>
      <c r="C27" s="132" t="s">
        <v>1003</v>
      </c>
      <c r="D27" s="162" t="s">
        <v>10</v>
      </c>
      <c r="E27" s="149">
        <v>8009.48</v>
      </c>
      <c r="F27" s="150">
        <v>1142</v>
      </c>
      <c r="G27" s="148">
        <v>14</v>
      </c>
      <c r="H27" s="156">
        <v>45198</v>
      </c>
      <c r="I27" s="133" t="s">
        <v>32</v>
      </c>
    </row>
    <row r="28" spans="1:9" s="15" customFormat="1" ht="26.1" customHeight="1" x14ac:dyDescent="0.25">
      <c r="A28" s="148">
        <v>26</v>
      </c>
      <c r="B28" s="132" t="s">
        <v>958</v>
      </c>
      <c r="C28" s="132" t="s">
        <v>959</v>
      </c>
      <c r="D28" s="162" t="s">
        <v>10</v>
      </c>
      <c r="E28" s="149">
        <v>7492.31</v>
      </c>
      <c r="F28" s="150">
        <v>1420</v>
      </c>
      <c r="G28" s="148">
        <v>7</v>
      </c>
      <c r="H28" s="156">
        <v>45142</v>
      </c>
      <c r="I28" s="133" t="s">
        <v>737</v>
      </c>
    </row>
    <row r="29" spans="1:9" s="15" customFormat="1" ht="26.1" customHeight="1" x14ac:dyDescent="0.25">
      <c r="A29" s="148">
        <v>27</v>
      </c>
      <c r="B29" s="12" t="s">
        <v>887</v>
      </c>
      <c r="C29" s="12" t="s">
        <v>888</v>
      </c>
      <c r="D29" s="309" t="s">
        <v>188</v>
      </c>
      <c r="E29" s="20">
        <v>7247.83</v>
      </c>
      <c r="F29" s="21">
        <v>1282</v>
      </c>
      <c r="G29" s="21">
        <v>4</v>
      </c>
      <c r="H29" s="88">
        <v>45135</v>
      </c>
      <c r="I29" s="133" t="s">
        <v>147</v>
      </c>
    </row>
    <row r="30" spans="1:9" s="15" customFormat="1" ht="26.1" customHeight="1" x14ac:dyDescent="0.25">
      <c r="A30" s="148">
        <v>28</v>
      </c>
      <c r="B30" s="132" t="s">
        <v>762</v>
      </c>
      <c r="C30" s="132" t="s">
        <v>762</v>
      </c>
      <c r="D30" s="162" t="s">
        <v>763</v>
      </c>
      <c r="E30" s="149">
        <v>4957.57</v>
      </c>
      <c r="F30" s="150">
        <v>1080</v>
      </c>
      <c r="G30" s="148">
        <v>6</v>
      </c>
      <c r="H30" s="156">
        <v>45121</v>
      </c>
      <c r="I30" s="133" t="s">
        <v>26</v>
      </c>
    </row>
    <row r="31" spans="1:9" s="15" customFormat="1" ht="26.1" customHeight="1" x14ac:dyDescent="0.25">
      <c r="A31" s="148">
        <v>29</v>
      </c>
      <c r="B31" s="132" t="s">
        <v>1217</v>
      </c>
      <c r="C31" s="132" t="s">
        <v>1218</v>
      </c>
      <c r="D31" s="162" t="s">
        <v>63</v>
      </c>
      <c r="E31" s="149">
        <v>4293</v>
      </c>
      <c r="F31" s="150">
        <v>927</v>
      </c>
      <c r="G31" s="148">
        <v>10</v>
      </c>
      <c r="H31" s="156">
        <v>45177</v>
      </c>
      <c r="I31" s="133" t="s">
        <v>105</v>
      </c>
    </row>
    <row r="32" spans="1:9" s="15" customFormat="1" ht="26.1" customHeight="1" x14ac:dyDescent="0.25">
      <c r="A32" s="148">
        <v>30</v>
      </c>
      <c r="B32" s="132" t="s">
        <v>938</v>
      </c>
      <c r="C32" s="132" t="s">
        <v>939</v>
      </c>
      <c r="D32" s="162" t="s">
        <v>940</v>
      </c>
      <c r="E32" s="149">
        <v>3849.37</v>
      </c>
      <c r="F32" s="150">
        <v>576</v>
      </c>
      <c r="G32" s="148">
        <v>10</v>
      </c>
      <c r="H32" s="156">
        <v>45163</v>
      </c>
      <c r="I32" s="133" t="s">
        <v>26</v>
      </c>
    </row>
    <row r="33" spans="1:9" ht="26.1" customHeight="1" x14ac:dyDescent="0.25">
      <c r="A33" s="148">
        <v>31</v>
      </c>
      <c r="B33" s="132" t="s">
        <v>1006</v>
      </c>
      <c r="C33" s="132" t="s">
        <v>1007</v>
      </c>
      <c r="D33" s="162" t="s">
        <v>689</v>
      </c>
      <c r="E33" s="149">
        <v>3793.53</v>
      </c>
      <c r="F33" s="150">
        <v>874</v>
      </c>
      <c r="G33" s="148">
        <v>10</v>
      </c>
      <c r="H33" s="156">
        <v>45191</v>
      </c>
      <c r="I33" s="133" t="s">
        <v>82</v>
      </c>
    </row>
    <row r="34" spans="1:9" ht="26.1" customHeight="1" x14ac:dyDescent="0.25">
      <c r="A34" s="148">
        <v>32</v>
      </c>
      <c r="B34" s="132" t="s">
        <v>1019</v>
      </c>
      <c r="C34" s="132" t="s">
        <v>1019</v>
      </c>
      <c r="D34" s="162" t="s">
        <v>13</v>
      </c>
      <c r="E34" s="149">
        <v>3718.76</v>
      </c>
      <c r="F34" s="150">
        <v>574</v>
      </c>
      <c r="G34" s="148">
        <v>11</v>
      </c>
      <c r="H34" s="156">
        <v>45198</v>
      </c>
      <c r="I34" s="133" t="s">
        <v>1020</v>
      </c>
    </row>
    <row r="35" spans="1:9" s="15" customFormat="1" ht="26.1" customHeight="1" x14ac:dyDescent="0.25">
      <c r="A35" s="148">
        <v>33</v>
      </c>
      <c r="B35" s="132" t="s">
        <v>956</v>
      </c>
      <c r="C35" s="132" t="s">
        <v>957</v>
      </c>
      <c r="D35" s="162" t="s">
        <v>63</v>
      </c>
      <c r="E35" s="149">
        <v>3413</v>
      </c>
      <c r="F35" s="150">
        <v>565</v>
      </c>
      <c r="G35" s="148">
        <v>5</v>
      </c>
      <c r="H35" s="156">
        <v>45156</v>
      </c>
      <c r="I35" s="133" t="s">
        <v>82</v>
      </c>
    </row>
    <row r="36" spans="1:9" s="15" customFormat="1" ht="26.1" customHeight="1" x14ac:dyDescent="0.25">
      <c r="A36" s="148">
        <v>34</v>
      </c>
      <c r="B36" s="132" t="s">
        <v>935</v>
      </c>
      <c r="C36" s="132" t="s">
        <v>934</v>
      </c>
      <c r="D36" s="162" t="s">
        <v>10</v>
      </c>
      <c r="E36" s="149">
        <v>3292.1</v>
      </c>
      <c r="F36" s="150">
        <v>591</v>
      </c>
      <c r="G36" s="148">
        <v>7</v>
      </c>
      <c r="H36" s="156">
        <v>45156</v>
      </c>
      <c r="I36" s="133" t="s">
        <v>24</v>
      </c>
    </row>
    <row r="37" spans="1:9" ht="26.1" customHeight="1" x14ac:dyDescent="0.25">
      <c r="A37" s="148">
        <v>35</v>
      </c>
      <c r="B37" s="171" t="s">
        <v>1017</v>
      </c>
      <c r="C37" s="132" t="s">
        <v>1016</v>
      </c>
      <c r="D37" s="162" t="s">
        <v>165</v>
      </c>
      <c r="E37" s="149">
        <v>2506</v>
      </c>
      <c r="F37" s="150">
        <v>405</v>
      </c>
      <c r="G37" s="148">
        <v>8</v>
      </c>
      <c r="H37" s="156">
        <v>45184</v>
      </c>
      <c r="I37" s="133" t="s">
        <v>1018</v>
      </c>
    </row>
    <row r="38" spans="1:9" s="15" customFormat="1" ht="26.1" customHeight="1" x14ac:dyDescent="0.25">
      <c r="A38" s="148">
        <v>36</v>
      </c>
      <c r="B38" s="132" t="s">
        <v>877</v>
      </c>
      <c r="C38" s="132" t="s">
        <v>878</v>
      </c>
      <c r="D38" s="162" t="s">
        <v>10</v>
      </c>
      <c r="E38" s="149">
        <v>2089.44</v>
      </c>
      <c r="F38" s="150">
        <v>304</v>
      </c>
      <c r="G38" s="148">
        <v>3</v>
      </c>
      <c r="H38" s="156">
        <v>45121</v>
      </c>
      <c r="I38" s="133" t="s">
        <v>737</v>
      </c>
    </row>
    <row r="39" spans="1:9" ht="26.1" customHeight="1" x14ac:dyDescent="0.25">
      <c r="A39" s="148">
        <v>37</v>
      </c>
      <c r="B39" s="132" t="s">
        <v>1041</v>
      </c>
      <c r="C39" s="132" t="s">
        <v>1042</v>
      </c>
      <c r="D39" s="162" t="s">
        <v>87</v>
      </c>
      <c r="E39" s="149">
        <v>1962.78</v>
      </c>
      <c r="F39" s="150">
        <v>322</v>
      </c>
      <c r="G39" s="148">
        <v>3</v>
      </c>
      <c r="H39" s="156">
        <v>45170</v>
      </c>
      <c r="I39" s="133" t="s">
        <v>147</v>
      </c>
    </row>
    <row r="40" spans="1:9" s="15" customFormat="1" ht="26.1" customHeight="1" x14ac:dyDescent="0.25">
      <c r="A40" s="148">
        <v>38</v>
      </c>
      <c r="B40" s="132" t="s">
        <v>941</v>
      </c>
      <c r="C40" s="132" t="s">
        <v>942</v>
      </c>
      <c r="D40" s="162" t="s">
        <v>63</v>
      </c>
      <c r="E40" s="149">
        <v>1861.94</v>
      </c>
      <c r="F40" s="150">
        <v>437</v>
      </c>
      <c r="G40" s="148">
        <v>9</v>
      </c>
      <c r="H40" s="156">
        <v>45156</v>
      </c>
      <c r="I40" s="159" t="s">
        <v>26</v>
      </c>
    </row>
    <row r="41" spans="1:9" s="15" customFormat="1" ht="26.1" customHeight="1" x14ac:dyDescent="0.25">
      <c r="A41" s="148">
        <v>39</v>
      </c>
      <c r="B41" s="132" t="s">
        <v>943</v>
      </c>
      <c r="C41" s="132" t="s">
        <v>944</v>
      </c>
      <c r="D41" s="162" t="s">
        <v>10</v>
      </c>
      <c r="E41" s="149">
        <v>1808.23</v>
      </c>
      <c r="F41" s="150">
        <v>332</v>
      </c>
      <c r="G41" s="148">
        <v>6</v>
      </c>
      <c r="H41" s="156" t="s">
        <v>945</v>
      </c>
      <c r="I41" s="133" t="s">
        <v>26</v>
      </c>
    </row>
    <row r="42" spans="1:9" s="15" customFormat="1" ht="26.1" customHeight="1" x14ac:dyDescent="0.25">
      <c r="A42" s="148">
        <v>40</v>
      </c>
      <c r="B42" s="132" t="s">
        <v>789</v>
      </c>
      <c r="C42" s="132" t="s">
        <v>790</v>
      </c>
      <c r="D42" s="162" t="s">
        <v>10</v>
      </c>
      <c r="E42" s="149">
        <v>1652.3</v>
      </c>
      <c r="F42" s="150">
        <v>324</v>
      </c>
      <c r="G42" s="148">
        <v>2</v>
      </c>
      <c r="H42" s="158">
        <v>45086</v>
      </c>
      <c r="I42" s="133" t="s">
        <v>18</v>
      </c>
    </row>
    <row r="43" spans="1:9" s="15" customFormat="1" ht="26.1" customHeight="1" x14ac:dyDescent="0.25">
      <c r="A43" s="148">
        <v>41</v>
      </c>
      <c r="B43" s="132" t="s">
        <v>683</v>
      </c>
      <c r="C43" s="132" t="s">
        <v>684</v>
      </c>
      <c r="D43" s="162" t="s">
        <v>685</v>
      </c>
      <c r="E43" s="149">
        <v>1173</v>
      </c>
      <c r="F43" s="150">
        <v>199</v>
      </c>
      <c r="G43" s="148">
        <v>2</v>
      </c>
      <c r="H43" s="156">
        <v>45065</v>
      </c>
      <c r="I43" s="133" t="s">
        <v>71</v>
      </c>
    </row>
    <row r="44" spans="1:9" s="142" customFormat="1" ht="26.1" customHeight="1" x14ac:dyDescent="0.25">
      <c r="A44" s="148">
        <v>42</v>
      </c>
      <c r="B44" s="132" t="s">
        <v>978</v>
      </c>
      <c r="C44" s="132" t="s">
        <v>978</v>
      </c>
      <c r="D44" s="162" t="s">
        <v>13</v>
      </c>
      <c r="E44" s="149">
        <v>1072.31</v>
      </c>
      <c r="F44" s="150">
        <v>188</v>
      </c>
      <c r="G44" s="148">
        <v>4</v>
      </c>
      <c r="H44" s="156">
        <v>45163</v>
      </c>
      <c r="I44" s="133" t="s">
        <v>979</v>
      </c>
    </row>
    <row r="45" spans="1:9" s="142" customFormat="1" ht="26.1" customHeight="1" x14ac:dyDescent="0.25">
      <c r="A45" s="148">
        <v>43</v>
      </c>
      <c r="B45" s="132" t="s">
        <v>25</v>
      </c>
      <c r="C45" s="132" t="s">
        <v>25</v>
      </c>
      <c r="D45" s="162" t="s">
        <v>13</v>
      </c>
      <c r="E45" s="149">
        <v>975</v>
      </c>
      <c r="F45" s="150">
        <v>370</v>
      </c>
      <c r="G45" s="148">
        <v>2</v>
      </c>
      <c r="H45" s="156">
        <v>44974</v>
      </c>
      <c r="I45" s="133" t="s">
        <v>26</v>
      </c>
    </row>
    <row r="46" spans="1:9" s="142" customFormat="1" ht="26.1" customHeight="1" x14ac:dyDescent="0.25">
      <c r="A46" s="148">
        <v>44</v>
      </c>
      <c r="B46" s="171" t="s">
        <v>744</v>
      </c>
      <c r="C46" s="132" t="s">
        <v>743</v>
      </c>
      <c r="D46" s="162" t="s">
        <v>10</v>
      </c>
      <c r="E46" s="149">
        <v>963.99</v>
      </c>
      <c r="F46" s="150">
        <v>193</v>
      </c>
      <c r="G46" s="148">
        <v>4</v>
      </c>
      <c r="H46" s="156">
        <v>45079</v>
      </c>
      <c r="I46" s="133" t="s">
        <v>46</v>
      </c>
    </row>
    <row r="47" spans="1:9" s="142" customFormat="1" ht="26.1" customHeight="1" x14ac:dyDescent="0.25">
      <c r="A47" s="148">
        <v>45</v>
      </c>
      <c r="B47" s="132" t="s">
        <v>889</v>
      </c>
      <c r="C47" s="132" t="s">
        <v>890</v>
      </c>
      <c r="D47" s="162" t="s">
        <v>63</v>
      </c>
      <c r="E47" s="149">
        <v>948.79999999999973</v>
      </c>
      <c r="F47" s="150">
        <v>156</v>
      </c>
      <c r="G47" s="148">
        <v>4</v>
      </c>
      <c r="H47" s="156">
        <v>45121</v>
      </c>
      <c r="I47" s="133" t="s">
        <v>147</v>
      </c>
    </row>
    <row r="48" spans="1:9" s="142" customFormat="1" ht="26.1" customHeight="1" x14ac:dyDescent="0.25">
      <c r="A48" s="148">
        <v>46</v>
      </c>
      <c r="B48" s="171" t="s">
        <v>950</v>
      </c>
      <c r="C48" s="171" t="s">
        <v>951</v>
      </c>
      <c r="D48" s="310" t="s">
        <v>63</v>
      </c>
      <c r="E48" s="167">
        <v>902.9</v>
      </c>
      <c r="F48" s="168">
        <v>167</v>
      </c>
      <c r="G48" s="163">
        <v>5</v>
      </c>
      <c r="H48" s="166">
        <v>45156</v>
      </c>
      <c r="I48" s="137" t="s">
        <v>38</v>
      </c>
    </row>
    <row r="49" spans="1:9" s="142" customFormat="1" ht="26.1" customHeight="1" x14ac:dyDescent="0.25">
      <c r="A49" s="148">
        <v>47</v>
      </c>
      <c r="B49" s="215" t="s">
        <v>764</v>
      </c>
      <c r="C49" s="215" t="s">
        <v>765</v>
      </c>
      <c r="D49" s="162" t="s">
        <v>10</v>
      </c>
      <c r="E49" s="149">
        <v>800.7</v>
      </c>
      <c r="F49" s="150">
        <v>112</v>
      </c>
      <c r="G49" s="148">
        <v>2</v>
      </c>
      <c r="H49" s="156">
        <v>45079</v>
      </c>
      <c r="I49" s="133" t="s">
        <v>32</v>
      </c>
    </row>
    <row r="50" spans="1:9" s="142" customFormat="1" ht="26.1" customHeight="1" x14ac:dyDescent="0.25">
      <c r="A50" s="148">
        <v>48</v>
      </c>
      <c r="B50" s="132" t="s">
        <v>1014</v>
      </c>
      <c r="C50" s="171" t="s">
        <v>1015</v>
      </c>
      <c r="D50" s="162" t="s">
        <v>410</v>
      </c>
      <c r="E50" s="149">
        <v>725</v>
      </c>
      <c r="F50" s="150">
        <v>145</v>
      </c>
      <c r="G50" s="148">
        <v>2</v>
      </c>
      <c r="H50" s="156">
        <v>44512</v>
      </c>
      <c r="I50" s="133" t="s">
        <v>35</v>
      </c>
    </row>
    <row r="51" spans="1:9" s="142" customFormat="1" ht="26.1" customHeight="1" x14ac:dyDescent="0.25">
      <c r="A51" s="148">
        <v>49</v>
      </c>
      <c r="B51" s="136" t="s">
        <v>347</v>
      </c>
      <c r="C51" s="136" t="s">
        <v>347</v>
      </c>
      <c r="D51" s="310" t="s">
        <v>13</v>
      </c>
      <c r="E51" s="167">
        <v>675.7</v>
      </c>
      <c r="F51" s="168">
        <v>105</v>
      </c>
      <c r="G51" s="163">
        <v>2</v>
      </c>
      <c r="H51" s="166">
        <v>44988</v>
      </c>
      <c r="I51" s="137" t="s">
        <v>348</v>
      </c>
    </row>
    <row r="52" spans="1:9" s="231" customFormat="1" ht="26.1" customHeight="1" x14ac:dyDescent="0.25">
      <c r="A52" s="148">
        <v>50</v>
      </c>
      <c r="B52" s="132" t="s">
        <v>681</v>
      </c>
      <c r="C52" s="132" t="s">
        <v>928</v>
      </c>
      <c r="D52" s="162" t="s">
        <v>10</v>
      </c>
      <c r="E52" s="149">
        <v>550.23</v>
      </c>
      <c r="F52" s="150">
        <v>111</v>
      </c>
      <c r="G52" s="148">
        <v>4</v>
      </c>
      <c r="H52" s="156">
        <v>45072</v>
      </c>
      <c r="I52" s="133" t="s">
        <v>11</v>
      </c>
    </row>
    <row r="53" spans="1:9" s="142" customFormat="1" ht="26.1" customHeight="1" x14ac:dyDescent="0.25">
      <c r="A53" s="148">
        <v>51</v>
      </c>
      <c r="B53" s="132" t="s">
        <v>964</v>
      </c>
      <c r="C53" s="132" t="s">
        <v>963</v>
      </c>
      <c r="D53" s="162" t="s">
        <v>965</v>
      </c>
      <c r="E53" s="149">
        <v>438.79</v>
      </c>
      <c r="F53" s="150">
        <v>101</v>
      </c>
      <c r="G53" s="148">
        <v>8</v>
      </c>
      <c r="H53" s="156">
        <v>45149</v>
      </c>
      <c r="I53" s="133" t="s">
        <v>71</v>
      </c>
    </row>
    <row r="54" spans="1:9" s="218" customFormat="1" ht="26.1" customHeight="1" x14ac:dyDescent="0.25">
      <c r="A54" s="148">
        <v>52</v>
      </c>
      <c r="B54" s="132" t="s">
        <v>1005</v>
      </c>
      <c r="C54" s="132" t="s">
        <v>1004</v>
      </c>
      <c r="D54" s="162" t="s">
        <v>63</v>
      </c>
      <c r="E54" s="149">
        <v>395.18</v>
      </c>
      <c r="F54" s="150">
        <v>80</v>
      </c>
      <c r="G54" s="148">
        <v>5</v>
      </c>
      <c r="H54" s="156">
        <v>45170</v>
      </c>
      <c r="I54" s="133" t="s">
        <v>82</v>
      </c>
    </row>
    <row r="55" spans="1:9" s="142" customFormat="1" ht="26.1" customHeight="1" x14ac:dyDescent="0.25">
      <c r="A55" s="148">
        <v>53</v>
      </c>
      <c r="B55" s="132" t="s">
        <v>460</v>
      </c>
      <c r="C55" s="132" t="s">
        <v>269</v>
      </c>
      <c r="D55" s="162" t="s">
        <v>270</v>
      </c>
      <c r="E55" s="149">
        <v>350</v>
      </c>
      <c r="F55" s="150">
        <v>63</v>
      </c>
      <c r="G55" s="148">
        <v>1</v>
      </c>
      <c r="H55" s="156">
        <v>45012</v>
      </c>
      <c r="I55" s="133" t="s">
        <v>38</v>
      </c>
    </row>
    <row r="56" spans="1:9" s="142" customFormat="1" ht="26.1" customHeight="1" x14ac:dyDescent="0.25">
      <c r="A56" s="148">
        <v>54</v>
      </c>
      <c r="B56" s="132" t="s">
        <v>263</v>
      </c>
      <c r="C56" s="154" t="s">
        <v>267</v>
      </c>
      <c r="D56" s="162" t="s">
        <v>278</v>
      </c>
      <c r="E56" s="149">
        <v>307</v>
      </c>
      <c r="F56" s="150">
        <v>58</v>
      </c>
      <c r="G56" s="148">
        <v>1</v>
      </c>
      <c r="H56" s="156">
        <v>45012</v>
      </c>
      <c r="I56" s="133" t="s">
        <v>38</v>
      </c>
    </row>
    <row r="57" spans="1:9" s="142" customFormat="1" ht="26.1" customHeight="1" x14ac:dyDescent="0.25">
      <c r="A57" s="148">
        <v>55</v>
      </c>
      <c r="B57" s="132" t="s">
        <v>90</v>
      </c>
      <c r="C57" s="132" t="s">
        <v>91</v>
      </c>
      <c r="D57" s="162" t="s">
        <v>10</v>
      </c>
      <c r="E57" s="149">
        <v>300</v>
      </c>
      <c r="F57" s="150">
        <v>60</v>
      </c>
      <c r="G57" s="148">
        <v>2</v>
      </c>
      <c r="H57" s="156">
        <v>44981</v>
      </c>
      <c r="I57" s="133" t="s">
        <v>35</v>
      </c>
    </row>
    <row r="58" spans="1:9" s="142" customFormat="1" ht="26.1" customHeight="1" x14ac:dyDescent="0.25">
      <c r="A58" s="148">
        <v>56</v>
      </c>
      <c r="B58" s="132" t="s">
        <v>1035</v>
      </c>
      <c r="C58" s="132" t="s">
        <v>1035</v>
      </c>
      <c r="D58" s="162" t="s">
        <v>13</v>
      </c>
      <c r="E58" s="149">
        <v>276</v>
      </c>
      <c r="F58" s="150">
        <v>46</v>
      </c>
      <c r="G58" s="148">
        <v>1</v>
      </c>
      <c r="H58" s="156">
        <v>44659</v>
      </c>
      <c r="I58" s="133" t="s">
        <v>38</v>
      </c>
    </row>
    <row r="59" spans="1:9" s="142" customFormat="1" ht="26.1" customHeight="1" x14ac:dyDescent="0.25">
      <c r="A59" s="148">
        <v>57</v>
      </c>
      <c r="B59" s="136" t="s">
        <v>41</v>
      </c>
      <c r="C59" s="136" t="s">
        <v>42</v>
      </c>
      <c r="D59" s="310" t="s">
        <v>43</v>
      </c>
      <c r="E59" s="167">
        <v>250</v>
      </c>
      <c r="F59" s="168">
        <v>50</v>
      </c>
      <c r="G59" s="163">
        <v>1</v>
      </c>
      <c r="H59" s="166">
        <v>44953</v>
      </c>
      <c r="I59" s="137" t="s">
        <v>26</v>
      </c>
    </row>
    <row r="60" spans="1:9" s="142" customFormat="1" ht="26.1" customHeight="1" x14ac:dyDescent="0.25">
      <c r="A60" s="148">
        <v>58</v>
      </c>
      <c r="B60" s="132" t="s">
        <v>435</v>
      </c>
      <c r="C60" s="132" t="s">
        <v>436</v>
      </c>
      <c r="D60" s="162" t="s">
        <v>10</v>
      </c>
      <c r="E60" s="149">
        <v>241.5</v>
      </c>
      <c r="F60" s="150">
        <v>42</v>
      </c>
      <c r="G60" s="148">
        <v>1</v>
      </c>
      <c r="H60" s="156">
        <v>45047</v>
      </c>
      <c r="I60" s="137" t="s">
        <v>18</v>
      </c>
    </row>
    <row r="61" spans="1:9" s="142" customFormat="1" ht="26.1" customHeight="1" x14ac:dyDescent="0.25">
      <c r="A61" s="148">
        <v>59</v>
      </c>
      <c r="B61" s="132" t="s">
        <v>36</v>
      </c>
      <c r="C61" s="132" t="s">
        <v>37</v>
      </c>
      <c r="D61" s="162" t="s">
        <v>10</v>
      </c>
      <c r="E61" s="149">
        <v>235</v>
      </c>
      <c r="F61" s="150">
        <v>47</v>
      </c>
      <c r="G61" s="148">
        <v>1</v>
      </c>
      <c r="H61" s="230">
        <v>44967</v>
      </c>
      <c r="I61" s="137" t="s">
        <v>38</v>
      </c>
    </row>
    <row r="62" spans="1:9" s="142" customFormat="1" ht="26.1" customHeight="1" x14ac:dyDescent="0.25">
      <c r="A62" s="148">
        <v>60</v>
      </c>
      <c r="B62" s="132" t="s">
        <v>893</v>
      </c>
      <c r="C62" s="132" t="s">
        <v>894</v>
      </c>
      <c r="D62" s="162" t="s">
        <v>396</v>
      </c>
      <c r="E62" s="149">
        <v>212.5</v>
      </c>
      <c r="F62" s="150">
        <v>89</v>
      </c>
      <c r="G62" s="148">
        <v>1</v>
      </c>
      <c r="H62" s="156">
        <v>45135</v>
      </c>
      <c r="I62" s="137" t="s">
        <v>341</v>
      </c>
    </row>
    <row r="63" spans="1:9" s="142" customFormat="1" ht="26.1" customHeight="1" x14ac:dyDescent="0.25">
      <c r="A63" s="148">
        <v>61</v>
      </c>
      <c r="B63" s="132" t="s">
        <v>654</v>
      </c>
      <c r="C63" s="132" t="s">
        <v>655</v>
      </c>
      <c r="D63" s="162" t="s">
        <v>63</v>
      </c>
      <c r="E63" s="149">
        <v>207</v>
      </c>
      <c r="F63" s="150">
        <v>43</v>
      </c>
      <c r="G63" s="150">
        <v>1</v>
      </c>
      <c r="H63" s="229">
        <v>45065</v>
      </c>
      <c r="I63" s="133" t="s">
        <v>38</v>
      </c>
    </row>
    <row r="64" spans="1:9" s="142" customFormat="1" ht="26.1" customHeight="1" x14ac:dyDescent="0.25">
      <c r="A64" s="148">
        <v>62</v>
      </c>
      <c r="B64" s="132" t="s">
        <v>251</v>
      </c>
      <c r="C64" s="132" t="s">
        <v>252</v>
      </c>
      <c r="D64" s="162" t="s">
        <v>133</v>
      </c>
      <c r="E64" s="149">
        <v>180</v>
      </c>
      <c r="F64" s="150">
        <v>36</v>
      </c>
      <c r="G64" s="150">
        <v>1</v>
      </c>
      <c r="H64" s="230">
        <v>44655</v>
      </c>
      <c r="I64" s="137" t="s">
        <v>38</v>
      </c>
    </row>
    <row r="65" spans="1:9" s="142" customFormat="1" ht="26.1" customHeight="1" x14ac:dyDescent="0.25">
      <c r="A65" s="148">
        <v>63</v>
      </c>
      <c r="B65" s="131" t="s">
        <v>191</v>
      </c>
      <c r="C65" s="131" t="s">
        <v>191</v>
      </c>
      <c r="D65" s="162" t="s">
        <v>13</v>
      </c>
      <c r="E65" s="149">
        <v>145</v>
      </c>
      <c r="F65" s="150">
        <v>29</v>
      </c>
      <c r="G65" s="148">
        <v>1</v>
      </c>
      <c r="H65" s="230">
        <v>44834</v>
      </c>
      <c r="I65" s="232" t="s">
        <v>38</v>
      </c>
    </row>
    <row r="66" spans="1:9" s="218" customFormat="1" ht="26.1" customHeight="1" x14ac:dyDescent="0.25">
      <c r="A66" s="148">
        <v>64</v>
      </c>
      <c r="B66" s="132" t="s">
        <v>1043</v>
      </c>
      <c r="C66" s="132" t="s">
        <v>1044</v>
      </c>
      <c r="D66" s="162" t="s">
        <v>63</v>
      </c>
      <c r="E66" s="149">
        <v>73.900000000000006</v>
      </c>
      <c r="F66" s="150">
        <v>22</v>
      </c>
      <c r="G66" s="148">
        <v>2</v>
      </c>
      <c r="H66" s="156">
        <v>45191</v>
      </c>
      <c r="I66" s="137" t="s">
        <v>341</v>
      </c>
    </row>
    <row r="67" spans="1:9" s="142" customFormat="1" ht="26.1" customHeight="1" x14ac:dyDescent="0.25">
      <c r="A67" s="148">
        <v>65</v>
      </c>
      <c r="B67" s="132" t="s">
        <v>458</v>
      </c>
      <c r="C67" s="132" t="s">
        <v>458</v>
      </c>
      <c r="D67" s="162" t="s">
        <v>13</v>
      </c>
      <c r="E67" s="149">
        <v>30</v>
      </c>
      <c r="F67" s="150">
        <v>10</v>
      </c>
      <c r="G67" s="148">
        <v>1</v>
      </c>
      <c r="H67" s="156">
        <v>45037</v>
      </c>
      <c r="I67" s="137" t="s">
        <v>459</v>
      </c>
    </row>
    <row r="68" spans="1:9" s="142" customFormat="1" ht="26.1" customHeight="1" x14ac:dyDescent="0.25">
      <c r="A68" s="148">
        <v>66</v>
      </c>
      <c r="B68" s="132" t="s">
        <v>787</v>
      </c>
      <c r="C68" s="132" t="s">
        <v>788</v>
      </c>
      <c r="D68" s="162" t="s">
        <v>315</v>
      </c>
      <c r="E68" s="149">
        <v>15.54</v>
      </c>
      <c r="F68" s="150">
        <v>2</v>
      </c>
      <c r="G68" s="148">
        <v>1</v>
      </c>
      <c r="H68" s="156">
        <v>45079</v>
      </c>
      <c r="I68" s="137" t="s">
        <v>11</v>
      </c>
    </row>
    <row r="69" spans="1:9" s="142" customFormat="1" ht="26.1" customHeight="1" x14ac:dyDescent="0.25">
      <c r="A69" s="148">
        <v>67</v>
      </c>
      <c r="B69" s="132" t="s">
        <v>262</v>
      </c>
      <c r="C69" s="154" t="s">
        <v>266</v>
      </c>
      <c r="D69" s="162" t="s">
        <v>268</v>
      </c>
      <c r="E69" s="149">
        <v>14.8</v>
      </c>
      <c r="F69" s="150">
        <v>2</v>
      </c>
      <c r="G69" s="148">
        <v>1</v>
      </c>
      <c r="H69" s="156">
        <v>45012</v>
      </c>
      <c r="I69" s="137" t="s">
        <v>38</v>
      </c>
    </row>
    <row r="70" spans="1:9" s="142" customFormat="1" ht="26.1" customHeight="1" x14ac:dyDescent="0.25">
      <c r="A70" s="148">
        <v>68</v>
      </c>
      <c r="B70" s="132" t="s">
        <v>954</v>
      </c>
      <c r="C70" s="132" t="s">
        <v>955</v>
      </c>
      <c r="D70" s="162" t="s">
        <v>60</v>
      </c>
      <c r="E70" s="149">
        <v>5</v>
      </c>
      <c r="F70" s="150">
        <v>1</v>
      </c>
      <c r="G70" s="148">
        <v>1</v>
      </c>
      <c r="H70" s="156">
        <v>45154</v>
      </c>
      <c r="I70" s="137" t="s">
        <v>38</v>
      </c>
    </row>
    <row r="71" spans="1:9" s="218" customFormat="1" ht="25.5" customHeight="1" thickBot="1" x14ac:dyDescent="0.3">
      <c r="A71" s="219"/>
      <c r="B71" s="217"/>
      <c r="C71" s="217"/>
      <c r="D71" s="220"/>
      <c r="E71" s="221"/>
      <c r="F71" s="222"/>
      <c r="G71" s="219"/>
      <c r="H71" s="223"/>
      <c r="I71" s="220"/>
    </row>
    <row r="72" spans="1:9" s="218" customFormat="1" ht="25.5" customHeight="1" thickBot="1" x14ac:dyDescent="0.3">
      <c r="A72" s="219"/>
      <c r="B72" s="217"/>
      <c r="C72" s="217"/>
      <c r="D72" s="220"/>
      <c r="E72" s="183">
        <f>SUM(E3:E71)</f>
        <v>1287881.5100000002</v>
      </c>
      <c r="F72" s="203">
        <f>SUM(F3:F71)</f>
        <v>204061</v>
      </c>
      <c r="G72" s="219"/>
      <c r="H72" s="223"/>
      <c r="I72" s="220"/>
    </row>
    <row r="73" spans="1:9" s="218" customFormat="1" ht="25.5" customHeight="1" x14ac:dyDescent="0.25">
      <c r="B73" s="224"/>
      <c r="C73" s="224"/>
      <c r="D73" s="225"/>
      <c r="E73" s="226"/>
      <c r="F73" s="227"/>
      <c r="H73" s="228"/>
      <c r="I73" s="224"/>
    </row>
  </sheetData>
  <mergeCells count="1">
    <mergeCell ref="A1:I1"/>
  </mergeCells>
  <conditionalFormatting sqref="B24 B11:B22 B26:B28 B3:B8 B30:B33">
    <cfRule type="duplicateValues" dxfId="14" priority="4"/>
  </conditionalFormatting>
  <conditionalFormatting sqref="B57">
    <cfRule type="duplicateValues" dxfId="13" priority="2"/>
  </conditionalFormatting>
  <conditionalFormatting sqref="C30:C31">
    <cfRule type="duplicateValues" dxfId="12" priority="3"/>
  </conditionalFormatting>
  <conditionalFormatting sqref="G33">
    <cfRule type="duplicateValues" dxfId="11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81E6A-4428-4828-A87C-FA198712FB85}">
  <dimension ref="A1:I79"/>
  <sheetViews>
    <sheetView topLeftCell="A15" zoomScale="75" zoomScaleNormal="75" workbookViewId="0">
      <selection activeCell="G27" sqref="G27"/>
    </sheetView>
  </sheetViews>
  <sheetFormatPr defaultColWidth="0" defaultRowHeight="0" customHeight="1" zeroHeight="1" x14ac:dyDescent="0.25"/>
  <cols>
    <col min="1" max="1" width="5.7109375" style="39" customWidth="1"/>
    <col min="2" max="3" width="30.7109375" style="205" customWidth="1"/>
    <col min="4" max="4" width="20.7109375" style="206" customWidth="1"/>
    <col min="5" max="5" width="20.7109375" style="41" customWidth="1"/>
    <col min="6" max="6" width="20.7109375" style="38" customWidth="1"/>
    <col min="7" max="7" width="20.7109375" style="39" customWidth="1"/>
    <col min="8" max="8" width="20.7109375" style="207" customWidth="1"/>
    <col min="9" max="9" width="30.7109375" style="205" customWidth="1"/>
    <col min="10" max="16384" width="8.85546875" style="31" hidden="1"/>
  </cols>
  <sheetData>
    <row r="1" spans="1:9" s="204" customFormat="1" ht="49.5" customHeight="1" x14ac:dyDescent="0.25">
      <c r="A1" s="326" t="s">
        <v>1070</v>
      </c>
      <c r="B1" s="327"/>
      <c r="C1" s="327"/>
      <c r="D1" s="327"/>
      <c r="E1" s="327"/>
      <c r="F1" s="327"/>
      <c r="G1" s="327"/>
      <c r="H1" s="327"/>
      <c r="I1" s="327"/>
    </row>
    <row r="2" spans="1:9" ht="30" customHeight="1" x14ac:dyDescent="0.25">
      <c r="A2" s="245" t="s">
        <v>644</v>
      </c>
      <c r="B2" s="246" t="s">
        <v>0</v>
      </c>
      <c r="C2" s="247" t="s">
        <v>1</v>
      </c>
      <c r="D2" s="246" t="s">
        <v>2</v>
      </c>
      <c r="E2" s="248" t="s">
        <v>3</v>
      </c>
      <c r="F2" s="249" t="s">
        <v>4</v>
      </c>
      <c r="G2" s="250" t="s">
        <v>5</v>
      </c>
      <c r="H2" s="251" t="s">
        <v>6</v>
      </c>
      <c r="I2" s="252" t="s">
        <v>7</v>
      </c>
    </row>
    <row r="3" spans="1:9" ht="26.1" customHeight="1" x14ac:dyDescent="0.25">
      <c r="A3" s="148">
        <v>1</v>
      </c>
      <c r="B3" s="132" t="s">
        <v>1083</v>
      </c>
      <c r="C3" s="132" t="s">
        <v>1084</v>
      </c>
      <c r="D3" s="162" t="s">
        <v>10</v>
      </c>
      <c r="E3" s="149">
        <v>352187.57</v>
      </c>
      <c r="F3" s="150">
        <v>63949</v>
      </c>
      <c r="G3" s="148">
        <v>33</v>
      </c>
      <c r="H3" s="158">
        <v>45212</v>
      </c>
      <c r="I3" s="133" t="s">
        <v>18</v>
      </c>
    </row>
    <row r="4" spans="1:9" ht="26.1" customHeight="1" x14ac:dyDescent="0.25">
      <c r="A4" s="148">
        <v>2</v>
      </c>
      <c r="B4" s="132" t="s">
        <v>1085</v>
      </c>
      <c r="C4" s="132" t="s">
        <v>1086</v>
      </c>
      <c r="D4" s="162" t="s">
        <v>10</v>
      </c>
      <c r="E4" s="149">
        <v>245429.92</v>
      </c>
      <c r="F4" s="150">
        <v>37204</v>
      </c>
      <c r="G4" s="148">
        <v>16</v>
      </c>
      <c r="H4" s="158">
        <v>45226</v>
      </c>
      <c r="I4" s="133" t="s">
        <v>18</v>
      </c>
    </row>
    <row r="5" spans="1:9" s="15" customFormat="1" ht="26.1" customHeight="1" x14ac:dyDescent="0.25">
      <c r="A5" s="148">
        <v>3</v>
      </c>
      <c r="B5" s="132" t="s">
        <v>1045</v>
      </c>
      <c r="C5" s="132" t="s">
        <v>1045</v>
      </c>
      <c r="D5" s="162" t="s">
        <v>13</v>
      </c>
      <c r="E5" s="149">
        <v>164954.03999999998</v>
      </c>
      <c r="F5" s="150">
        <v>23952</v>
      </c>
      <c r="G5" s="148">
        <v>14</v>
      </c>
      <c r="H5" s="158">
        <v>45198</v>
      </c>
      <c r="I5" s="133" t="s">
        <v>14</v>
      </c>
    </row>
    <row r="6" spans="1:9" ht="26.1" customHeight="1" x14ac:dyDescent="0.25">
      <c r="A6" s="148">
        <v>4</v>
      </c>
      <c r="B6" s="132" t="s">
        <v>1088</v>
      </c>
      <c r="C6" s="132" t="s">
        <v>1119</v>
      </c>
      <c r="D6" s="162" t="s">
        <v>10</v>
      </c>
      <c r="E6" s="149">
        <v>126026</v>
      </c>
      <c r="F6" s="150">
        <v>17180</v>
      </c>
      <c r="G6" s="148">
        <v>20</v>
      </c>
      <c r="H6" s="158">
        <v>45219</v>
      </c>
      <c r="I6" s="133" t="s">
        <v>737</v>
      </c>
    </row>
    <row r="7" spans="1:9" ht="26.1" customHeight="1" x14ac:dyDescent="0.25">
      <c r="A7" s="148">
        <v>5</v>
      </c>
      <c r="B7" s="132" t="s">
        <v>1089</v>
      </c>
      <c r="C7" s="132" t="s">
        <v>1090</v>
      </c>
      <c r="D7" s="162" t="s">
        <v>10</v>
      </c>
      <c r="E7" s="149">
        <v>114721.91</v>
      </c>
      <c r="F7" s="150">
        <v>17153</v>
      </c>
      <c r="G7" s="148">
        <v>14</v>
      </c>
      <c r="H7" s="158">
        <v>45205</v>
      </c>
      <c r="I7" s="133" t="s">
        <v>18</v>
      </c>
    </row>
    <row r="8" spans="1:9" ht="26.1" customHeight="1" x14ac:dyDescent="0.25">
      <c r="A8" s="148">
        <v>6</v>
      </c>
      <c r="B8" s="132" t="s">
        <v>1091</v>
      </c>
      <c r="C8" s="132" t="s">
        <v>1092</v>
      </c>
      <c r="D8" s="162" t="s">
        <v>10</v>
      </c>
      <c r="E8" s="149">
        <v>112420.42</v>
      </c>
      <c r="F8" s="150">
        <v>16860</v>
      </c>
      <c r="G8" s="148">
        <v>17</v>
      </c>
      <c r="H8" s="158">
        <v>45205</v>
      </c>
      <c r="I8" s="133" t="s">
        <v>11</v>
      </c>
    </row>
    <row r="9" spans="1:9" ht="26.1" customHeight="1" x14ac:dyDescent="0.25">
      <c r="A9" s="148">
        <v>7</v>
      </c>
      <c r="B9" s="132" t="s">
        <v>1031</v>
      </c>
      <c r="C9" s="132" t="s">
        <v>1031</v>
      </c>
      <c r="D9" s="162" t="s">
        <v>1032</v>
      </c>
      <c r="E9" s="149">
        <v>104207.88</v>
      </c>
      <c r="F9" s="150">
        <v>16288</v>
      </c>
      <c r="G9" s="148">
        <v>23</v>
      </c>
      <c r="H9" s="158">
        <v>45191</v>
      </c>
      <c r="I9" s="133" t="s">
        <v>38</v>
      </c>
    </row>
    <row r="10" spans="1:9" s="15" customFormat="1" ht="26.1" customHeight="1" x14ac:dyDescent="0.25">
      <c r="A10" s="148">
        <v>8</v>
      </c>
      <c r="B10" s="12" t="s">
        <v>1093</v>
      </c>
      <c r="C10" s="12" t="s">
        <v>1094</v>
      </c>
      <c r="D10" s="162" t="s">
        <v>315</v>
      </c>
      <c r="E10" s="149">
        <v>102429.85</v>
      </c>
      <c r="F10" s="150">
        <v>20150</v>
      </c>
      <c r="G10" s="148">
        <v>22</v>
      </c>
      <c r="H10" s="158" t="s">
        <v>1095</v>
      </c>
      <c r="I10" s="133" t="s">
        <v>737</v>
      </c>
    </row>
    <row r="11" spans="1:9" s="15" customFormat="1" ht="26.1" customHeight="1" x14ac:dyDescent="0.25">
      <c r="A11" s="148">
        <v>9</v>
      </c>
      <c r="B11" s="132" t="s">
        <v>1025</v>
      </c>
      <c r="C11" s="132" t="s">
        <v>1026</v>
      </c>
      <c r="D11" s="162" t="s">
        <v>1027</v>
      </c>
      <c r="E11" s="149">
        <v>95838.37</v>
      </c>
      <c r="F11" s="150">
        <v>14279</v>
      </c>
      <c r="G11" s="148">
        <v>14</v>
      </c>
      <c r="H11" s="158">
        <v>45198</v>
      </c>
      <c r="I11" s="133" t="s">
        <v>26</v>
      </c>
    </row>
    <row r="12" spans="1:9" s="15" customFormat="1" ht="26.1" customHeight="1" x14ac:dyDescent="0.25">
      <c r="A12" s="148">
        <v>10</v>
      </c>
      <c r="B12" s="132" t="s">
        <v>1023</v>
      </c>
      <c r="C12" s="132" t="s">
        <v>1024</v>
      </c>
      <c r="D12" s="162" t="s">
        <v>63</v>
      </c>
      <c r="E12" s="149">
        <v>62855.25</v>
      </c>
      <c r="F12" s="150">
        <v>12046</v>
      </c>
      <c r="G12" s="148">
        <v>14</v>
      </c>
      <c r="H12" s="158">
        <v>45184</v>
      </c>
      <c r="I12" s="133" t="s">
        <v>26</v>
      </c>
    </row>
    <row r="13" spans="1:9" s="15" customFormat="1" ht="26.1" customHeight="1" x14ac:dyDescent="0.25">
      <c r="A13" s="148">
        <v>11</v>
      </c>
      <c r="B13" s="132" t="s">
        <v>1071</v>
      </c>
      <c r="C13" s="132" t="s">
        <v>1072</v>
      </c>
      <c r="D13" s="162" t="s">
        <v>455</v>
      </c>
      <c r="E13" s="149">
        <v>51724.37</v>
      </c>
      <c r="F13" s="150">
        <v>9886</v>
      </c>
      <c r="G13" s="148">
        <v>17</v>
      </c>
      <c r="H13" s="158">
        <v>45198</v>
      </c>
      <c r="I13" s="133" t="s">
        <v>26</v>
      </c>
    </row>
    <row r="14" spans="1:9" ht="26.1" customHeight="1" x14ac:dyDescent="0.25">
      <c r="A14" s="148">
        <v>12</v>
      </c>
      <c r="B14" s="132" t="s">
        <v>1117</v>
      </c>
      <c r="C14" s="132" t="s">
        <v>1117</v>
      </c>
      <c r="D14" s="162" t="s">
        <v>13</v>
      </c>
      <c r="E14" s="149">
        <v>35745.07</v>
      </c>
      <c r="F14" s="150">
        <v>5723</v>
      </c>
      <c r="G14" s="148">
        <v>14</v>
      </c>
      <c r="H14" s="158">
        <v>45219</v>
      </c>
      <c r="I14" s="133" t="s">
        <v>1118</v>
      </c>
    </row>
    <row r="15" spans="1:9" s="15" customFormat="1" ht="26.1" customHeight="1" x14ac:dyDescent="0.25">
      <c r="A15" s="148">
        <v>13</v>
      </c>
      <c r="B15" s="132" t="s">
        <v>875</v>
      </c>
      <c r="C15" s="132" t="s">
        <v>876</v>
      </c>
      <c r="D15" s="162" t="s">
        <v>60</v>
      </c>
      <c r="E15" s="149">
        <v>34263.019999999997</v>
      </c>
      <c r="F15" s="150">
        <v>4979</v>
      </c>
      <c r="G15" s="148">
        <v>11</v>
      </c>
      <c r="H15" s="158">
        <v>45128</v>
      </c>
      <c r="I15" s="133" t="s">
        <v>18</v>
      </c>
    </row>
    <row r="16" spans="1:9" ht="26.1" customHeight="1" x14ac:dyDescent="0.25">
      <c r="A16" s="148">
        <v>14</v>
      </c>
      <c r="B16" s="132" t="s">
        <v>1073</v>
      </c>
      <c r="C16" s="132" t="s">
        <v>1074</v>
      </c>
      <c r="D16" s="162" t="s">
        <v>10</v>
      </c>
      <c r="E16" s="149">
        <v>28339.3</v>
      </c>
      <c r="F16" s="150">
        <v>4170</v>
      </c>
      <c r="G16" s="148">
        <v>17</v>
      </c>
      <c r="H16" s="158">
        <v>45212</v>
      </c>
      <c r="I16" s="133" t="s">
        <v>26</v>
      </c>
    </row>
    <row r="17" spans="1:9" s="15" customFormat="1" ht="26.1" customHeight="1" x14ac:dyDescent="0.25">
      <c r="A17" s="148">
        <v>15</v>
      </c>
      <c r="B17" s="132" t="s">
        <v>1021</v>
      </c>
      <c r="C17" s="132" t="s">
        <v>1022</v>
      </c>
      <c r="D17" s="162" t="s">
        <v>10</v>
      </c>
      <c r="E17" s="149">
        <v>25650.26</v>
      </c>
      <c r="F17" s="150">
        <v>4056</v>
      </c>
      <c r="G17" s="148">
        <v>9</v>
      </c>
      <c r="H17" s="158">
        <v>45177</v>
      </c>
      <c r="I17" s="133" t="s">
        <v>24</v>
      </c>
    </row>
    <row r="18" spans="1:9" ht="26.1" customHeight="1" x14ac:dyDescent="0.25">
      <c r="A18" s="148">
        <v>16</v>
      </c>
      <c r="B18" s="132" t="s">
        <v>1098</v>
      </c>
      <c r="C18" s="132" t="s">
        <v>1098</v>
      </c>
      <c r="D18" s="162" t="s">
        <v>13</v>
      </c>
      <c r="E18" s="149">
        <v>22970.720000000001</v>
      </c>
      <c r="F18" s="150">
        <v>3478</v>
      </c>
      <c r="G18" s="148">
        <v>12</v>
      </c>
      <c r="H18" s="158">
        <v>45219</v>
      </c>
      <c r="I18" s="133" t="s">
        <v>97</v>
      </c>
    </row>
    <row r="19" spans="1:9" s="15" customFormat="1" ht="26.1" customHeight="1" x14ac:dyDescent="0.25">
      <c r="A19" s="148">
        <v>17</v>
      </c>
      <c r="B19" s="132" t="s">
        <v>1002</v>
      </c>
      <c r="C19" s="132" t="s">
        <v>1003</v>
      </c>
      <c r="D19" s="162" t="s">
        <v>10</v>
      </c>
      <c r="E19" s="149">
        <v>20125.02</v>
      </c>
      <c r="F19" s="150">
        <v>3265</v>
      </c>
      <c r="G19" s="148">
        <v>14</v>
      </c>
      <c r="H19" s="158">
        <v>45198</v>
      </c>
      <c r="I19" s="133" t="s">
        <v>32</v>
      </c>
    </row>
    <row r="20" spans="1:9" ht="26.1" customHeight="1" x14ac:dyDescent="0.25">
      <c r="A20" s="148">
        <v>18</v>
      </c>
      <c r="B20" s="132" t="s">
        <v>1075</v>
      </c>
      <c r="C20" s="132" t="s">
        <v>1075</v>
      </c>
      <c r="D20" s="162" t="s">
        <v>13</v>
      </c>
      <c r="E20" s="149">
        <v>19103.57</v>
      </c>
      <c r="F20" s="150">
        <v>3451</v>
      </c>
      <c r="G20" s="148">
        <v>20</v>
      </c>
      <c r="H20" s="158">
        <v>45205</v>
      </c>
      <c r="I20" s="133" t="s">
        <v>26</v>
      </c>
    </row>
    <row r="21" spans="1:9" s="15" customFormat="1" ht="26.1" customHeight="1" x14ac:dyDescent="0.25">
      <c r="A21" s="148">
        <v>19</v>
      </c>
      <c r="B21" s="132" t="s">
        <v>1008</v>
      </c>
      <c r="C21" s="132" t="s">
        <v>1009</v>
      </c>
      <c r="D21" s="162" t="s">
        <v>10</v>
      </c>
      <c r="E21" s="149">
        <v>18640.82</v>
      </c>
      <c r="F21" s="150">
        <v>2866</v>
      </c>
      <c r="G21" s="148">
        <v>10</v>
      </c>
      <c r="H21" s="158">
        <v>45184</v>
      </c>
      <c r="I21" s="133" t="s">
        <v>11</v>
      </c>
    </row>
    <row r="22" spans="1:9" s="15" customFormat="1" ht="26.1" customHeight="1" x14ac:dyDescent="0.25">
      <c r="A22" s="148">
        <v>20</v>
      </c>
      <c r="B22" s="132" t="s">
        <v>783</v>
      </c>
      <c r="C22" s="132" t="s">
        <v>784</v>
      </c>
      <c r="D22" s="162" t="s">
        <v>10</v>
      </c>
      <c r="E22" s="149">
        <v>16546.080000000002</v>
      </c>
      <c r="F22" s="150">
        <v>3053</v>
      </c>
      <c r="G22" s="148">
        <v>6</v>
      </c>
      <c r="H22" s="158">
        <v>45093</v>
      </c>
      <c r="I22" s="133" t="s">
        <v>11</v>
      </c>
    </row>
    <row r="23" spans="1:9" s="15" customFormat="1" ht="26.1" customHeight="1" x14ac:dyDescent="0.25">
      <c r="A23" s="148">
        <v>21</v>
      </c>
      <c r="B23" s="132" t="s">
        <v>1019</v>
      </c>
      <c r="C23" s="132" t="s">
        <v>1019</v>
      </c>
      <c r="D23" s="162" t="s">
        <v>13</v>
      </c>
      <c r="E23" s="149">
        <v>14894.739999999998</v>
      </c>
      <c r="F23" s="150">
        <v>2764</v>
      </c>
      <c r="G23" s="148">
        <v>11</v>
      </c>
      <c r="H23" s="158">
        <v>45198</v>
      </c>
      <c r="I23" s="133" t="s">
        <v>1020</v>
      </c>
    </row>
    <row r="24" spans="1:9" s="15" customFormat="1" ht="26.1" customHeight="1" x14ac:dyDescent="0.25">
      <c r="A24" s="148">
        <v>22</v>
      </c>
      <c r="B24" s="132" t="s">
        <v>933</v>
      </c>
      <c r="C24" s="132" t="s">
        <v>933</v>
      </c>
      <c r="D24" s="162" t="s">
        <v>10</v>
      </c>
      <c r="E24" s="149">
        <v>13595.95</v>
      </c>
      <c r="F24" s="150">
        <v>2117</v>
      </c>
      <c r="G24" s="148">
        <v>5</v>
      </c>
      <c r="H24" s="158">
        <v>45149</v>
      </c>
      <c r="I24" s="133" t="s">
        <v>46</v>
      </c>
    </row>
    <row r="25" spans="1:9" s="15" customFormat="1" ht="26.1" customHeight="1" x14ac:dyDescent="0.25">
      <c r="A25" s="148">
        <v>23</v>
      </c>
      <c r="B25" s="132" t="s">
        <v>948</v>
      </c>
      <c r="C25" s="132" t="s">
        <v>949</v>
      </c>
      <c r="D25" s="162" t="s">
        <v>87</v>
      </c>
      <c r="E25" s="149">
        <v>13377.85</v>
      </c>
      <c r="F25" s="150">
        <v>2581</v>
      </c>
      <c r="G25" s="148">
        <v>10</v>
      </c>
      <c r="H25" s="158">
        <v>45163</v>
      </c>
      <c r="I25" s="133" t="s">
        <v>32</v>
      </c>
    </row>
    <row r="26" spans="1:9" s="15" customFormat="1" ht="26.1" customHeight="1" x14ac:dyDescent="0.25">
      <c r="A26" s="148">
        <v>24</v>
      </c>
      <c r="B26" s="132" t="s">
        <v>1040</v>
      </c>
      <c r="C26" s="132" t="s">
        <v>1040</v>
      </c>
      <c r="D26" s="162" t="s">
        <v>54</v>
      </c>
      <c r="E26" s="149">
        <v>12644</v>
      </c>
      <c r="F26" s="150">
        <v>2664</v>
      </c>
      <c r="G26" s="148">
        <v>14</v>
      </c>
      <c r="H26" s="158">
        <v>45191</v>
      </c>
      <c r="I26" s="133" t="s">
        <v>55</v>
      </c>
    </row>
    <row r="27" spans="1:9" ht="26.1" customHeight="1" x14ac:dyDescent="0.25">
      <c r="A27" s="148">
        <v>25</v>
      </c>
      <c r="B27" s="132" t="s">
        <v>1112</v>
      </c>
      <c r="C27" s="132" t="s">
        <v>1112</v>
      </c>
      <c r="D27" s="162" t="s">
        <v>23</v>
      </c>
      <c r="E27" s="149">
        <v>10887.17</v>
      </c>
      <c r="F27" s="150">
        <v>1595</v>
      </c>
      <c r="G27" s="148">
        <v>8</v>
      </c>
      <c r="H27" s="158">
        <v>45205</v>
      </c>
      <c r="I27" s="133" t="s">
        <v>979</v>
      </c>
    </row>
    <row r="28" spans="1:9" ht="26.1" customHeight="1" x14ac:dyDescent="0.25">
      <c r="A28" s="148">
        <v>26</v>
      </c>
      <c r="B28" s="132" t="s">
        <v>1108</v>
      </c>
      <c r="C28" s="132" t="s">
        <v>1120</v>
      </c>
      <c r="D28" s="162" t="s">
        <v>54</v>
      </c>
      <c r="E28" s="149">
        <v>9912</v>
      </c>
      <c r="F28" s="150">
        <v>1852</v>
      </c>
      <c r="G28" s="148">
        <v>19</v>
      </c>
      <c r="H28" s="158">
        <v>45205</v>
      </c>
      <c r="I28" s="133" t="s">
        <v>341</v>
      </c>
    </row>
    <row r="29" spans="1:9" ht="26.1" customHeight="1" x14ac:dyDescent="0.25">
      <c r="A29" s="148">
        <v>27</v>
      </c>
      <c r="B29" s="132" t="s">
        <v>1099</v>
      </c>
      <c r="C29" s="132" t="s">
        <v>1099</v>
      </c>
      <c r="D29" s="162" t="s">
        <v>13</v>
      </c>
      <c r="E29" s="149">
        <v>9473.1299999999992</v>
      </c>
      <c r="F29" s="150">
        <v>1592</v>
      </c>
      <c r="G29" s="148">
        <v>22</v>
      </c>
      <c r="H29" s="158">
        <v>45226</v>
      </c>
      <c r="I29" s="133" t="s">
        <v>38</v>
      </c>
    </row>
    <row r="30" spans="1:9" s="15" customFormat="1" ht="26.1" customHeight="1" x14ac:dyDescent="0.25">
      <c r="A30" s="148">
        <v>28</v>
      </c>
      <c r="B30" s="132" t="s">
        <v>1010</v>
      </c>
      <c r="C30" s="132" t="s">
        <v>1011</v>
      </c>
      <c r="D30" s="162" t="s">
        <v>10</v>
      </c>
      <c r="E30" s="149">
        <v>7410.9</v>
      </c>
      <c r="F30" s="150">
        <v>1148</v>
      </c>
      <c r="G30" s="148">
        <v>10</v>
      </c>
      <c r="H30" s="158">
        <v>45191</v>
      </c>
      <c r="I30" s="133" t="s">
        <v>71</v>
      </c>
    </row>
    <row r="31" spans="1:9" s="15" customFormat="1" ht="26.1" customHeight="1" x14ac:dyDescent="0.25">
      <c r="A31" s="148">
        <v>29</v>
      </c>
      <c r="B31" s="132" t="s">
        <v>866</v>
      </c>
      <c r="C31" s="132" t="s">
        <v>867</v>
      </c>
      <c r="D31" s="162" t="s">
        <v>60</v>
      </c>
      <c r="E31" s="149">
        <v>7235.74</v>
      </c>
      <c r="F31" s="150">
        <v>1151</v>
      </c>
      <c r="G31" s="148">
        <v>6</v>
      </c>
      <c r="H31" s="158">
        <v>45128</v>
      </c>
      <c r="I31" s="133" t="s">
        <v>24</v>
      </c>
    </row>
    <row r="32" spans="1:9" ht="26.1" customHeight="1" x14ac:dyDescent="0.25">
      <c r="A32" s="148">
        <v>30</v>
      </c>
      <c r="B32" s="132" t="s">
        <v>1105</v>
      </c>
      <c r="C32" s="132" t="s">
        <v>1106</v>
      </c>
      <c r="D32" s="162" t="s">
        <v>1107</v>
      </c>
      <c r="E32" s="149">
        <v>6630</v>
      </c>
      <c r="F32" s="150">
        <v>1068</v>
      </c>
      <c r="G32" s="148">
        <v>10</v>
      </c>
      <c r="H32" s="158">
        <v>45212</v>
      </c>
      <c r="I32" s="133" t="s">
        <v>55</v>
      </c>
    </row>
    <row r="33" spans="1:9" ht="26.1" customHeight="1" x14ac:dyDescent="0.25">
      <c r="A33" s="148">
        <v>31</v>
      </c>
      <c r="B33" s="132" t="s">
        <v>1113</v>
      </c>
      <c r="C33" s="132" t="s">
        <v>1114</v>
      </c>
      <c r="D33" s="162" t="s">
        <v>1115</v>
      </c>
      <c r="E33" s="149">
        <v>6495.4</v>
      </c>
      <c r="F33" s="150">
        <v>1085</v>
      </c>
      <c r="G33" s="148">
        <v>5</v>
      </c>
      <c r="H33" s="158">
        <v>45219</v>
      </c>
      <c r="I33" s="133" t="s">
        <v>1116</v>
      </c>
    </row>
    <row r="34" spans="1:9" ht="26.1" customHeight="1" x14ac:dyDescent="0.25">
      <c r="A34" s="148">
        <v>32</v>
      </c>
      <c r="B34" s="132" t="s">
        <v>1076</v>
      </c>
      <c r="C34" s="132" t="s">
        <v>1077</v>
      </c>
      <c r="D34" s="162" t="s">
        <v>87</v>
      </c>
      <c r="E34" s="149">
        <v>6047.42</v>
      </c>
      <c r="F34" s="150">
        <v>939</v>
      </c>
      <c r="G34" s="148">
        <v>12</v>
      </c>
      <c r="H34" s="158">
        <v>45226</v>
      </c>
      <c r="I34" s="133" t="s">
        <v>26</v>
      </c>
    </row>
    <row r="35" spans="1:9" ht="26.1" customHeight="1" x14ac:dyDescent="0.25">
      <c r="A35" s="148">
        <v>33</v>
      </c>
      <c r="B35" s="171" t="s">
        <v>1097</v>
      </c>
      <c r="C35" s="132" t="s">
        <v>1096</v>
      </c>
      <c r="D35" s="162" t="s">
        <v>10</v>
      </c>
      <c r="E35" s="149">
        <v>4323.72</v>
      </c>
      <c r="F35" s="150">
        <v>669</v>
      </c>
      <c r="G35" s="148">
        <v>12</v>
      </c>
      <c r="H35" s="158">
        <v>45212</v>
      </c>
      <c r="I35" s="133" t="s">
        <v>71</v>
      </c>
    </row>
    <row r="36" spans="1:9" ht="26.1" customHeight="1" x14ac:dyDescent="0.25">
      <c r="A36" s="148">
        <v>34</v>
      </c>
      <c r="B36" s="132" t="s">
        <v>1081</v>
      </c>
      <c r="C36" s="132" t="s">
        <v>1081</v>
      </c>
      <c r="D36" s="162" t="s">
        <v>13</v>
      </c>
      <c r="E36" s="149">
        <v>4113.96</v>
      </c>
      <c r="F36" s="150">
        <v>611</v>
      </c>
      <c r="G36" s="148">
        <v>4</v>
      </c>
      <c r="H36" s="158">
        <v>45213</v>
      </c>
      <c r="I36" s="133" t="s">
        <v>1082</v>
      </c>
    </row>
    <row r="37" spans="1:9" s="15" customFormat="1" ht="26.1" customHeight="1" x14ac:dyDescent="0.25">
      <c r="A37" s="148">
        <v>35</v>
      </c>
      <c r="B37" s="132" t="s">
        <v>1037</v>
      </c>
      <c r="C37" s="132" t="s">
        <v>1037</v>
      </c>
      <c r="D37" s="162" t="s">
        <v>10</v>
      </c>
      <c r="E37" s="149">
        <v>3177</v>
      </c>
      <c r="F37" s="150">
        <v>512</v>
      </c>
      <c r="G37" s="148">
        <v>3</v>
      </c>
      <c r="H37" s="158">
        <v>45184</v>
      </c>
      <c r="I37" s="133" t="s">
        <v>55</v>
      </c>
    </row>
    <row r="38" spans="1:9" s="15" customFormat="1" ht="26.1" customHeight="1" x14ac:dyDescent="0.25">
      <c r="A38" s="148">
        <v>36</v>
      </c>
      <c r="B38" s="132" t="s">
        <v>1078</v>
      </c>
      <c r="C38" s="132" t="s">
        <v>1079</v>
      </c>
      <c r="D38" s="162" t="s">
        <v>10</v>
      </c>
      <c r="E38" s="149">
        <v>3116.21</v>
      </c>
      <c r="F38" s="150">
        <v>460</v>
      </c>
      <c r="G38" s="148">
        <v>11</v>
      </c>
      <c r="H38" s="158" t="s">
        <v>138</v>
      </c>
      <c r="I38" s="133" t="s">
        <v>26</v>
      </c>
    </row>
    <row r="39" spans="1:9" s="15" customFormat="1" ht="26.1" customHeight="1" x14ac:dyDescent="0.25">
      <c r="A39" s="148">
        <v>37</v>
      </c>
      <c r="B39" s="132" t="s">
        <v>961</v>
      </c>
      <c r="C39" s="132" t="s">
        <v>960</v>
      </c>
      <c r="D39" s="162" t="s">
        <v>962</v>
      </c>
      <c r="E39" s="149">
        <v>2047</v>
      </c>
      <c r="F39" s="150">
        <v>410</v>
      </c>
      <c r="G39" s="148">
        <v>5</v>
      </c>
      <c r="H39" s="158">
        <v>45156</v>
      </c>
      <c r="I39" s="159" t="s">
        <v>71</v>
      </c>
    </row>
    <row r="40" spans="1:9" s="15" customFormat="1" ht="26.1" customHeight="1" x14ac:dyDescent="0.25">
      <c r="A40" s="148">
        <v>38</v>
      </c>
      <c r="B40" s="132" t="s">
        <v>700</v>
      </c>
      <c r="C40" s="132" t="s">
        <v>701</v>
      </c>
      <c r="D40" s="162" t="s">
        <v>63</v>
      </c>
      <c r="E40" s="149">
        <v>1968.79</v>
      </c>
      <c r="F40" s="150">
        <v>533</v>
      </c>
      <c r="G40" s="148">
        <v>3</v>
      </c>
      <c r="H40" s="158">
        <v>45051</v>
      </c>
      <c r="I40" s="133" t="s">
        <v>147</v>
      </c>
    </row>
    <row r="41" spans="1:9" s="15" customFormat="1" ht="26.1" customHeight="1" x14ac:dyDescent="0.25">
      <c r="A41" s="148">
        <v>39</v>
      </c>
      <c r="B41" s="132" t="s">
        <v>251</v>
      </c>
      <c r="C41" s="132" t="s">
        <v>252</v>
      </c>
      <c r="D41" s="162" t="s">
        <v>133</v>
      </c>
      <c r="E41" s="149">
        <v>1788</v>
      </c>
      <c r="F41" s="150">
        <v>355</v>
      </c>
      <c r="G41" s="150">
        <v>1</v>
      </c>
      <c r="H41" s="158">
        <v>44655</v>
      </c>
      <c r="I41" s="133" t="s">
        <v>38</v>
      </c>
    </row>
    <row r="42" spans="1:9" s="15" customFormat="1" ht="26.1" customHeight="1" x14ac:dyDescent="0.25">
      <c r="A42" s="148">
        <v>40</v>
      </c>
      <c r="B42" s="132" t="s">
        <v>946</v>
      </c>
      <c r="C42" s="132" t="s">
        <v>947</v>
      </c>
      <c r="D42" s="162" t="s">
        <v>10</v>
      </c>
      <c r="E42" s="149">
        <v>1714.93</v>
      </c>
      <c r="F42" s="150">
        <v>314</v>
      </c>
      <c r="G42" s="148">
        <v>3</v>
      </c>
      <c r="H42" s="158">
        <v>45170</v>
      </c>
      <c r="I42" s="133" t="s">
        <v>46</v>
      </c>
    </row>
    <row r="43" spans="1:9" s="15" customFormat="1" ht="26.1" customHeight="1" x14ac:dyDescent="0.25">
      <c r="A43" s="148">
        <v>41</v>
      </c>
      <c r="B43" s="132" t="s">
        <v>1340</v>
      </c>
      <c r="C43" s="132" t="s">
        <v>1034</v>
      </c>
      <c r="D43" s="162" t="s">
        <v>54</v>
      </c>
      <c r="E43" s="149">
        <v>1630.5</v>
      </c>
      <c r="F43" s="150">
        <v>304</v>
      </c>
      <c r="G43" s="148">
        <v>2</v>
      </c>
      <c r="H43" s="158">
        <v>45170</v>
      </c>
      <c r="I43" s="133" t="s">
        <v>55</v>
      </c>
    </row>
    <row r="44" spans="1:9" s="142" customFormat="1" ht="26.1" customHeight="1" x14ac:dyDescent="0.25">
      <c r="A44" s="148">
        <v>42</v>
      </c>
      <c r="B44" s="132" t="s">
        <v>1038</v>
      </c>
      <c r="C44" s="132" t="s">
        <v>1039</v>
      </c>
      <c r="D44" s="162" t="s">
        <v>13</v>
      </c>
      <c r="E44" s="149">
        <v>1607</v>
      </c>
      <c r="F44" s="150">
        <v>426</v>
      </c>
      <c r="G44" s="148">
        <v>3</v>
      </c>
      <c r="H44" s="158">
        <v>45177</v>
      </c>
      <c r="I44" s="133" t="s">
        <v>55</v>
      </c>
    </row>
    <row r="45" spans="1:9" s="142" customFormat="1" ht="26.1" customHeight="1" x14ac:dyDescent="0.25">
      <c r="A45" s="148">
        <v>43</v>
      </c>
      <c r="B45" s="171" t="s">
        <v>1006</v>
      </c>
      <c r="C45" s="132" t="s">
        <v>1007</v>
      </c>
      <c r="D45" s="162" t="s">
        <v>689</v>
      </c>
      <c r="E45" s="149">
        <v>1379.4699999999993</v>
      </c>
      <c r="F45" s="150">
        <v>367</v>
      </c>
      <c r="G45" s="148">
        <v>7</v>
      </c>
      <c r="H45" s="158">
        <v>45191</v>
      </c>
      <c r="I45" s="133" t="s">
        <v>82</v>
      </c>
    </row>
    <row r="46" spans="1:9" s="142" customFormat="1" ht="26.1" customHeight="1" x14ac:dyDescent="0.25">
      <c r="A46" s="148">
        <v>44</v>
      </c>
      <c r="B46" s="132" t="s">
        <v>1281</v>
      </c>
      <c r="C46" s="132" t="s">
        <v>1282</v>
      </c>
      <c r="D46" s="162" t="s">
        <v>1283</v>
      </c>
      <c r="E46" s="149">
        <v>1079</v>
      </c>
      <c r="F46" s="150">
        <v>285</v>
      </c>
      <c r="G46" s="148">
        <v>1</v>
      </c>
      <c r="H46" s="158">
        <v>45214</v>
      </c>
      <c r="I46" s="133" t="s">
        <v>831</v>
      </c>
    </row>
    <row r="47" spans="1:9" s="142" customFormat="1" ht="26.1" customHeight="1" x14ac:dyDescent="0.25">
      <c r="A47" s="148">
        <v>45</v>
      </c>
      <c r="B47" s="132" t="s">
        <v>956</v>
      </c>
      <c r="C47" s="132" t="s">
        <v>957</v>
      </c>
      <c r="D47" s="162" t="s">
        <v>63</v>
      </c>
      <c r="E47" s="149">
        <v>851.4</v>
      </c>
      <c r="F47" s="150">
        <v>127</v>
      </c>
      <c r="G47" s="148">
        <v>2</v>
      </c>
      <c r="H47" s="158">
        <v>45156</v>
      </c>
      <c r="I47" s="133" t="s">
        <v>82</v>
      </c>
    </row>
    <row r="48" spans="1:9" s="142" customFormat="1" ht="26.1" customHeight="1" x14ac:dyDescent="0.25">
      <c r="A48" s="148">
        <v>46</v>
      </c>
      <c r="B48" s="241" t="s">
        <v>887</v>
      </c>
      <c r="C48" s="241" t="s">
        <v>888</v>
      </c>
      <c r="D48" s="312" t="s">
        <v>188</v>
      </c>
      <c r="E48" s="44">
        <v>807.1</v>
      </c>
      <c r="F48" s="45">
        <v>177</v>
      </c>
      <c r="G48" s="45">
        <v>3</v>
      </c>
      <c r="H48" s="184">
        <v>45135</v>
      </c>
      <c r="I48" s="137" t="s">
        <v>147</v>
      </c>
    </row>
    <row r="49" spans="1:9" s="142" customFormat="1" ht="26.1" customHeight="1" x14ac:dyDescent="0.25">
      <c r="A49" s="148">
        <v>47</v>
      </c>
      <c r="B49" s="132" t="s">
        <v>762</v>
      </c>
      <c r="C49" s="132" t="s">
        <v>762</v>
      </c>
      <c r="D49" s="162" t="s">
        <v>763</v>
      </c>
      <c r="E49" s="149">
        <v>710.35</v>
      </c>
      <c r="F49" s="150">
        <v>133</v>
      </c>
      <c r="G49" s="148">
        <v>2</v>
      </c>
      <c r="H49" s="158">
        <v>45121</v>
      </c>
      <c r="I49" s="133" t="s">
        <v>26</v>
      </c>
    </row>
    <row r="50" spans="1:9" s="142" customFormat="1" ht="26.1" customHeight="1" x14ac:dyDescent="0.25">
      <c r="A50" s="148">
        <v>48</v>
      </c>
      <c r="B50" s="132" t="s">
        <v>773</v>
      </c>
      <c r="C50" s="171" t="s">
        <v>774</v>
      </c>
      <c r="D50" s="162" t="s">
        <v>63</v>
      </c>
      <c r="E50" s="149">
        <v>505</v>
      </c>
      <c r="F50" s="150">
        <v>179</v>
      </c>
      <c r="G50" s="148">
        <v>2</v>
      </c>
      <c r="H50" s="158">
        <v>44007</v>
      </c>
      <c r="I50" s="133" t="s">
        <v>38</v>
      </c>
    </row>
    <row r="51" spans="1:9" s="142" customFormat="1" ht="26.1" customHeight="1" x14ac:dyDescent="0.25">
      <c r="A51" s="148">
        <v>49</v>
      </c>
      <c r="B51" s="301" t="s">
        <v>1350</v>
      </c>
      <c r="C51" s="301" t="s">
        <v>1351</v>
      </c>
      <c r="D51" s="311" t="s">
        <v>275</v>
      </c>
      <c r="E51" s="305">
        <v>439.4</v>
      </c>
      <c r="F51" s="306">
        <v>76</v>
      </c>
      <c r="G51" s="303">
        <v>3</v>
      </c>
      <c r="H51" s="316">
        <v>45208</v>
      </c>
      <c r="I51" s="302" t="s">
        <v>117</v>
      </c>
    </row>
    <row r="52" spans="1:9" s="142" customFormat="1" ht="26.1" customHeight="1" x14ac:dyDescent="0.25">
      <c r="A52" s="148">
        <v>50</v>
      </c>
      <c r="B52" s="136" t="s">
        <v>21</v>
      </c>
      <c r="C52" s="136" t="s">
        <v>22</v>
      </c>
      <c r="D52" s="310" t="s">
        <v>23</v>
      </c>
      <c r="E52" s="167">
        <v>340.97</v>
      </c>
      <c r="F52" s="168">
        <v>101</v>
      </c>
      <c r="G52" s="163">
        <v>2</v>
      </c>
      <c r="H52" s="308">
        <v>44960</v>
      </c>
      <c r="I52" s="137" t="s">
        <v>24</v>
      </c>
    </row>
    <row r="53" spans="1:9" s="231" customFormat="1" ht="26.1" customHeight="1" x14ac:dyDescent="0.25">
      <c r="A53" s="148">
        <v>51</v>
      </c>
      <c r="B53" s="132" t="s">
        <v>1080</v>
      </c>
      <c r="C53" s="132" t="s">
        <v>1080</v>
      </c>
      <c r="D53" s="162" t="s">
        <v>13</v>
      </c>
      <c r="E53" s="149">
        <v>308</v>
      </c>
      <c r="F53" s="150">
        <v>50</v>
      </c>
      <c r="G53" s="148">
        <v>1</v>
      </c>
      <c r="H53" s="158">
        <v>42790</v>
      </c>
      <c r="I53" s="133" t="s">
        <v>26</v>
      </c>
    </row>
    <row r="54" spans="1:9" s="142" customFormat="1" ht="26.1" customHeight="1" x14ac:dyDescent="0.25">
      <c r="A54" s="148">
        <v>52</v>
      </c>
      <c r="B54" s="132" t="s">
        <v>329</v>
      </c>
      <c r="C54" s="132" t="s">
        <v>329</v>
      </c>
      <c r="D54" s="162" t="s">
        <v>13</v>
      </c>
      <c r="E54" s="149">
        <v>302.8</v>
      </c>
      <c r="F54" s="150">
        <v>44</v>
      </c>
      <c r="G54" s="148">
        <v>1</v>
      </c>
      <c r="H54" s="158">
        <v>44869</v>
      </c>
      <c r="I54" s="133" t="s">
        <v>26</v>
      </c>
    </row>
    <row r="55" spans="1:9" s="142" customFormat="1" ht="26.1" customHeight="1" x14ac:dyDescent="0.25">
      <c r="A55" s="148">
        <v>53</v>
      </c>
      <c r="B55" s="132" t="s">
        <v>1348</v>
      </c>
      <c r="C55" s="132" t="s">
        <v>1349</v>
      </c>
      <c r="D55" s="162" t="s">
        <v>113</v>
      </c>
      <c r="E55" s="149">
        <v>273</v>
      </c>
      <c r="F55" s="150">
        <v>91</v>
      </c>
      <c r="G55" s="148">
        <v>2</v>
      </c>
      <c r="H55" s="158">
        <v>45225</v>
      </c>
      <c r="I55" s="133" t="s">
        <v>117</v>
      </c>
    </row>
    <row r="56" spans="1:9" s="142" customFormat="1" ht="26.1" customHeight="1" x14ac:dyDescent="0.25">
      <c r="A56" s="148">
        <v>54</v>
      </c>
      <c r="B56" s="131" t="s">
        <v>191</v>
      </c>
      <c r="C56" s="131" t="s">
        <v>191</v>
      </c>
      <c r="D56" s="162" t="s">
        <v>13</v>
      </c>
      <c r="E56" s="149">
        <v>266.43</v>
      </c>
      <c r="F56" s="150">
        <v>71</v>
      </c>
      <c r="G56" s="148">
        <v>2</v>
      </c>
      <c r="H56" s="158">
        <v>44834</v>
      </c>
      <c r="I56" s="242" t="s">
        <v>38</v>
      </c>
    </row>
    <row r="57" spans="1:9" s="142" customFormat="1" ht="26.1" customHeight="1" x14ac:dyDescent="0.25">
      <c r="A57" s="148">
        <v>55</v>
      </c>
      <c r="B57" s="132" t="s">
        <v>175</v>
      </c>
      <c r="C57" s="132" t="s">
        <v>175</v>
      </c>
      <c r="D57" s="162" t="s">
        <v>13</v>
      </c>
      <c r="E57" s="149">
        <v>259.32</v>
      </c>
      <c r="F57" s="150">
        <v>84</v>
      </c>
      <c r="G57" s="148">
        <v>3</v>
      </c>
      <c r="H57" s="158">
        <v>44659</v>
      </c>
      <c r="I57" s="133" t="s">
        <v>26</v>
      </c>
    </row>
    <row r="58" spans="1:9" s="142" customFormat="1" ht="26.1" customHeight="1" x14ac:dyDescent="0.25">
      <c r="A58" s="148">
        <v>56</v>
      </c>
      <c r="B58" s="132" t="s">
        <v>261</v>
      </c>
      <c r="C58" s="132" t="s">
        <v>264</v>
      </c>
      <c r="D58" s="162" t="s">
        <v>60</v>
      </c>
      <c r="E58" s="149">
        <v>247</v>
      </c>
      <c r="F58" s="150">
        <v>42</v>
      </c>
      <c r="G58" s="148">
        <v>1</v>
      </c>
      <c r="H58" s="158">
        <v>45012</v>
      </c>
      <c r="I58" s="133" t="s">
        <v>38</v>
      </c>
    </row>
    <row r="59" spans="1:9" s="142" customFormat="1" ht="26.1" customHeight="1" x14ac:dyDescent="0.25">
      <c r="A59" s="148">
        <v>57</v>
      </c>
      <c r="B59" s="132" t="s">
        <v>683</v>
      </c>
      <c r="C59" s="132" t="s">
        <v>684</v>
      </c>
      <c r="D59" s="162" t="s">
        <v>685</v>
      </c>
      <c r="E59" s="149">
        <v>246</v>
      </c>
      <c r="F59" s="150">
        <v>45</v>
      </c>
      <c r="G59" s="148">
        <v>1</v>
      </c>
      <c r="H59" s="158">
        <v>45065</v>
      </c>
      <c r="I59" s="133" t="s">
        <v>71</v>
      </c>
    </row>
    <row r="60" spans="1:9" s="142" customFormat="1" ht="26.1" customHeight="1" x14ac:dyDescent="0.25">
      <c r="A60" s="148">
        <v>58</v>
      </c>
      <c r="B60" s="132" t="s">
        <v>1110</v>
      </c>
      <c r="C60" s="132" t="s">
        <v>1111</v>
      </c>
      <c r="D60" s="162" t="s">
        <v>54</v>
      </c>
      <c r="E60" s="149">
        <v>199.46</v>
      </c>
      <c r="F60" s="150">
        <v>43</v>
      </c>
      <c r="G60" s="148">
        <v>1</v>
      </c>
      <c r="H60" s="158">
        <v>45198</v>
      </c>
      <c r="I60" s="133" t="s">
        <v>341</v>
      </c>
    </row>
    <row r="61" spans="1:9" s="142" customFormat="1" ht="26.1" customHeight="1" x14ac:dyDescent="0.25">
      <c r="A61" s="148">
        <v>59</v>
      </c>
      <c r="B61" s="136" t="s">
        <v>1012</v>
      </c>
      <c r="C61" s="136" t="s">
        <v>1013</v>
      </c>
      <c r="D61" s="310" t="s">
        <v>10</v>
      </c>
      <c r="E61" s="167">
        <v>176.92</v>
      </c>
      <c r="F61" s="168">
        <v>22</v>
      </c>
      <c r="G61" s="163">
        <v>1</v>
      </c>
      <c r="H61" s="308">
        <v>45191</v>
      </c>
      <c r="I61" s="137" t="s">
        <v>71</v>
      </c>
    </row>
    <row r="62" spans="1:9" s="142" customFormat="1" ht="26.1" customHeight="1" x14ac:dyDescent="0.25">
      <c r="A62" s="148">
        <v>60</v>
      </c>
      <c r="B62" s="132" t="s">
        <v>25</v>
      </c>
      <c r="C62" s="132" t="s">
        <v>25</v>
      </c>
      <c r="D62" s="162" t="s">
        <v>13</v>
      </c>
      <c r="E62" s="149">
        <v>171.65</v>
      </c>
      <c r="F62" s="150">
        <v>51</v>
      </c>
      <c r="G62" s="148">
        <v>1</v>
      </c>
      <c r="H62" s="158">
        <v>44974</v>
      </c>
      <c r="I62" s="137" t="s">
        <v>26</v>
      </c>
    </row>
    <row r="63" spans="1:9" s="142" customFormat="1" ht="26.1" customHeight="1" x14ac:dyDescent="0.25">
      <c r="A63" s="148">
        <v>61</v>
      </c>
      <c r="B63" s="132" t="s">
        <v>1100</v>
      </c>
      <c r="C63" s="132" t="s">
        <v>1101</v>
      </c>
      <c r="D63" s="162" t="s">
        <v>63</v>
      </c>
      <c r="E63" s="149">
        <v>165</v>
      </c>
      <c r="F63" s="150">
        <v>33</v>
      </c>
      <c r="G63" s="148">
        <v>1</v>
      </c>
      <c r="H63" s="158">
        <v>44655</v>
      </c>
      <c r="I63" s="137" t="s">
        <v>38</v>
      </c>
    </row>
    <row r="64" spans="1:9" s="142" customFormat="1" ht="26.1" customHeight="1" x14ac:dyDescent="0.25">
      <c r="A64" s="148">
        <v>62</v>
      </c>
      <c r="B64" s="132" t="s">
        <v>1352</v>
      </c>
      <c r="C64" s="132" t="s">
        <v>1353</v>
      </c>
      <c r="D64" s="162" t="s">
        <v>204</v>
      </c>
      <c r="E64" s="149">
        <v>135</v>
      </c>
      <c r="F64" s="150">
        <v>23</v>
      </c>
      <c r="G64" s="148">
        <v>3</v>
      </c>
      <c r="H64" s="158">
        <v>45211</v>
      </c>
      <c r="I64" s="133" t="s">
        <v>117</v>
      </c>
    </row>
    <row r="65" spans="1:9" s="142" customFormat="1" ht="26.1" customHeight="1" x14ac:dyDescent="0.25">
      <c r="A65" s="148">
        <v>63</v>
      </c>
      <c r="B65" s="132" t="s">
        <v>458</v>
      </c>
      <c r="C65" s="132" t="s">
        <v>458</v>
      </c>
      <c r="D65" s="162" t="s">
        <v>13</v>
      </c>
      <c r="E65" s="149">
        <v>129</v>
      </c>
      <c r="F65" s="150">
        <v>43</v>
      </c>
      <c r="G65" s="148">
        <v>1</v>
      </c>
      <c r="H65" s="158">
        <v>45037</v>
      </c>
      <c r="I65" s="137" t="s">
        <v>459</v>
      </c>
    </row>
    <row r="66" spans="1:9" s="142" customFormat="1" ht="26.1" customHeight="1" x14ac:dyDescent="0.25">
      <c r="A66" s="148">
        <v>64</v>
      </c>
      <c r="B66" s="132" t="s">
        <v>1102</v>
      </c>
      <c r="C66" s="132" t="s">
        <v>1102</v>
      </c>
      <c r="D66" s="162" t="s">
        <v>63</v>
      </c>
      <c r="E66" s="149">
        <v>120</v>
      </c>
      <c r="F66" s="150">
        <v>20</v>
      </c>
      <c r="G66" s="148">
        <v>1</v>
      </c>
      <c r="H66" s="158">
        <v>44316</v>
      </c>
      <c r="I66" s="133" t="s">
        <v>38</v>
      </c>
    </row>
    <row r="67" spans="1:9" s="142" customFormat="1" ht="26.1" customHeight="1" x14ac:dyDescent="0.25">
      <c r="A67" s="148">
        <v>65</v>
      </c>
      <c r="B67" s="132" t="s">
        <v>304</v>
      </c>
      <c r="C67" s="132" t="s">
        <v>305</v>
      </c>
      <c r="D67" s="162" t="s">
        <v>63</v>
      </c>
      <c r="E67" s="149">
        <v>119.9</v>
      </c>
      <c r="F67" s="150">
        <v>22</v>
      </c>
      <c r="G67" s="148">
        <v>1</v>
      </c>
      <c r="H67" s="158">
        <v>45002</v>
      </c>
      <c r="I67" s="137" t="s">
        <v>26</v>
      </c>
    </row>
    <row r="68" spans="1:9" s="142" customFormat="1" ht="26.1" customHeight="1" x14ac:dyDescent="0.25">
      <c r="A68" s="148">
        <v>66</v>
      </c>
      <c r="B68" s="132" t="s">
        <v>308</v>
      </c>
      <c r="C68" s="132" t="s">
        <v>309</v>
      </c>
      <c r="D68" s="162" t="s">
        <v>10</v>
      </c>
      <c r="E68" s="149">
        <v>114.45</v>
      </c>
      <c r="F68" s="150">
        <v>15</v>
      </c>
      <c r="G68" s="148">
        <v>1</v>
      </c>
      <c r="H68" s="158">
        <v>44995</v>
      </c>
      <c r="I68" s="137" t="s">
        <v>310</v>
      </c>
    </row>
    <row r="69" spans="1:9" s="142" customFormat="1" ht="26.1" customHeight="1" x14ac:dyDescent="0.25">
      <c r="A69" s="148">
        <v>67</v>
      </c>
      <c r="B69" s="132" t="s">
        <v>1103</v>
      </c>
      <c r="C69" s="132" t="s">
        <v>1103</v>
      </c>
      <c r="D69" s="162" t="s">
        <v>1104</v>
      </c>
      <c r="E69" s="149">
        <v>114</v>
      </c>
      <c r="F69" s="150">
        <v>19</v>
      </c>
      <c r="G69" s="148">
        <v>1</v>
      </c>
      <c r="H69" s="158">
        <v>44316</v>
      </c>
      <c r="I69" s="137" t="s">
        <v>38</v>
      </c>
    </row>
    <row r="70" spans="1:9" s="142" customFormat="1" ht="26.1" customHeight="1" x14ac:dyDescent="0.25">
      <c r="A70" s="148">
        <v>68</v>
      </c>
      <c r="B70" s="132" t="s">
        <v>36</v>
      </c>
      <c r="C70" s="132" t="s">
        <v>37</v>
      </c>
      <c r="D70" s="162" t="s">
        <v>10</v>
      </c>
      <c r="E70" s="149">
        <v>100</v>
      </c>
      <c r="F70" s="150">
        <v>23</v>
      </c>
      <c r="G70" s="148">
        <v>1</v>
      </c>
      <c r="H70" s="158">
        <v>44967</v>
      </c>
      <c r="I70" s="137" t="s">
        <v>38</v>
      </c>
    </row>
    <row r="71" spans="1:9" s="142" customFormat="1" ht="26.1" customHeight="1" x14ac:dyDescent="0.25">
      <c r="A71" s="148">
        <v>69</v>
      </c>
      <c r="B71" s="132" t="s">
        <v>72</v>
      </c>
      <c r="C71" s="132" t="s">
        <v>73</v>
      </c>
      <c r="D71" s="162" t="s">
        <v>23</v>
      </c>
      <c r="E71" s="149">
        <v>89.97</v>
      </c>
      <c r="F71" s="150">
        <v>26</v>
      </c>
      <c r="G71" s="148">
        <v>1</v>
      </c>
      <c r="H71" s="158">
        <v>44981</v>
      </c>
      <c r="I71" s="137" t="s">
        <v>32</v>
      </c>
    </row>
    <row r="72" spans="1:9" s="142" customFormat="1" ht="26.1" customHeight="1" x14ac:dyDescent="0.25">
      <c r="A72" s="148">
        <v>70</v>
      </c>
      <c r="B72" s="132" t="s">
        <v>1043</v>
      </c>
      <c r="C72" s="132" t="s">
        <v>1044</v>
      </c>
      <c r="D72" s="162" t="s">
        <v>63</v>
      </c>
      <c r="E72" s="149">
        <v>86</v>
      </c>
      <c r="F72" s="150">
        <v>24</v>
      </c>
      <c r="G72" s="148">
        <v>1</v>
      </c>
      <c r="H72" s="158">
        <v>45191</v>
      </c>
      <c r="I72" s="137" t="s">
        <v>341</v>
      </c>
    </row>
    <row r="73" spans="1:9" s="142" customFormat="1" ht="26.1" customHeight="1" x14ac:dyDescent="0.25">
      <c r="A73" s="148">
        <v>71</v>
      </c>
      <c r="B73" s="132" t="s">
        <v>1036</v>
      </c>
      <c r="C73" s="132" t="s">
        <v>1036</v>
      </c>
      <c r="D73" s="310" t="s">
        <v>63</v>
      </c>
      <c r="E73" s="167">
        <v>72</v>
      </c>
      <c r="F73" s="168">
        <v>12</v>
      </c>
      <c r="G73" s="163">
        <v>2</v>
      </c>
      <c r="H73" s="158">
        <v>45170</v>
      </c>
      <c r="I73" s="137" t="s">
        <v>55</v>
      </c>
    </row>
    <row r="74" spans="1:9" s="142" customFormat="1" ht="26.1" customHeight="1" x14ac:dyDescent="0.25">
      <c r="A74" s="148">
        <v>72</v>
      </c>
      <c r="B74" s="132" t="s">
        <v>300</v>
      </c>
      <c r="C74" s="132" t="s">
        <v>301</v>
      </c>
      <c r="D74" s="162" t="s">
        <v>10</v>
      </c>
      <c r="E74" s="149">
        <v>56.620000000016297</v>
      </c>
      <c r="F74" s="150">
        <v>12</v>
      </c>
      <c r="G74" s="148">
        <v>1</v>
      </c>
      <c r="H74" s="158">
        <v>45009</v>
      </c>
      <c r="I74" s="133" t="s">
        <v>26</v>
      </c>
    </row>
    <row r="75" spans="1:9" s="142" customFormat="1" ht="26.1" customHeight="1" x14ac:dyDescent="0.25">
      <c r="A75" s="148">
        <v>73</v>
      </c>
      <c r="B75" s="132" t="s">
        <v>950</v>
      </c>
      <c r="C75" s="132" t="s">
        <v>951</v>
      </c>
      <c r="D75" s="162" t="s">
        <v>63</v>
      </c>
      <c r="E75" s="149">
        <v>40</v>
      </c>
      <c r="F75" s="150">
        <v>18</v>
      </c>
      <c r="G75" s="148">
        <v>1</v>
      </c>
      <c r="H75" s="158">
        <v>45156</v>
      </c>
      <c r="I75" s="133" t="s">
        <v>38</v>
      </c>
    </row>
    <row r="76" spans="1:9" s="142" customFormat="1" ht="26.1" customHeight="1" x14ac:dyDescent="0.25">
      <c r="A76" s="148">
        <v>74</v>
      </c>
      <c r="B76" s="132" t="s">
        <v>289</v>
      </c>
      <c r="C76" s="132" t="s">
        <v>295</v>
      </c>
      <c r="D76" s="162" t="s">
        <v>299</v>
      </c>
      <c r="E76" s="149">
        <v>14</v>
      </c>
      <c r="F76" s="150">
        <v>4</v>
      </c>
      <c r="G76" s="148">
        <v>1</v>
      </c>
      <c r="H76" s="158">
        <v>45012</v>
      </c>
      <c r="I76" s="133" t="s">
        <v>38</v>
      </c>
    </row>
    <row r="77" spans="1:9" s="39" customFormat="1" ht="25.5" customHeight="1" thickBot="1" x14ac:dyDescent="0.3">
      <c r="A77" s="236"/>
      <c r="B77" s="233"/>
      <c r="C77" s="233"/>
      <c r="D77" s="237"/>
      <c r="E77" s="234"/>
      <c r="F77" s="235"/>
      <c r="G77" s="236"/>
      <c r="H77" s="240"/>
      <c r="I77" s="237"/>
    </row>
    <row r="78" spans="1:9" s="39" customFormat="1" ht="25.5" customHeight="1" thickBot="1" x14ac:dyDescent="0.3">
      <c r="A78" s="236"/>
      <c r="B78" s="233"/>
      <c r="C78" s="233"/>
      <c r="D78" s="237"/>
      <c r="E78" s="243">
        <f>SUM(E3:E77)</f>
        <v>1908190.06</v>
      </c>
      <c r="F78" s="244">
        <f>SUM(F3:F77)</f>
        <v>311420</v>
      </c>
      <c r="G78" s="236"/>
      <c r="H78" s="240"/>
      <c r="I78" s="237"/>
    </row>
    <row r="79" spans="1:9" s="39" customFormat="1" ht="25.5" customHeight="1" x14ac:dyDescent="0.25">
      <c r="A79" s="236"/>
      <c r="B79" s="233"/>
      <c r="C79" s="233"/>
      <c r="D79" s="237"/>
      <c r="E79" s="238"/>
      <c r="F79" s="239"/>
      <c r="G79" s="236"/>
      <c r="H79" s="240"/>
      <c r="I79" s="237"/>
    </row>
  </sheetData>
  <mergeCells count="1">
    <mergeCell ref="A1:I1"/>
  </mergeCells>
  <phoneticPr fontId="14" type="noConversion"/>
  <conditionalFormatting sqref="B9">
    <cfRule type="duplicateValues" dxfId="10" priority="2"/>
  </conditionalFormatting>
  <conditionalFormatting sqref="B23 B11:B21 B3:B7 B25:B31">
    <cfRule type="duplicateValues" dxfId="9" priority="5"/>
  </conditionalFormatting>
  <conditionalFormatting sqref="B59">
    <cfRule type="duplicateValues" dxfId="8" priority="3"/>
  </conditionalFormatting>
  <conditionalFormatting sqref="C28">
    <cfRule type="duplicateValues" dxfId="7" priority="4"/>
  </conditionalFormatting>
  <conditionalFormatting sqref="F42">
    <cfRule type="duplicateValues" dxfId="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0DFED-F561-4FA2-BC97-49E0E7F09DC5}">
  <dimension ref="A1:I79"/>
  <sheetViews>
    <sheetView topLeftCell="A42" zoomScale="75" zoomScaleNormal="75" workbookViewId="0">
      <selection activeCell="C70" sqref="C70"/>
    </sheetView>
  </sheetViews>
  <sheetFormatPr defaultColWidth="0" defaultRowHeight="0" customHeight="1" zeroHeight="1" x14ac:dyDescent="0.25"/>
  <cols>
    <col min="1" max="1" width="5.7109375" style="142" customWidth="1"/>
    <col min="2" max="3" width="30.7109375" style="143" customWidth="1"/>
    <col min="4" max="4" width="20.7109375" style="153" customWidth="1"/>
    <col min="5" max="5" width="20.7109375" style="144" customWidth="1"/>
    <col min="6" max="6" width="20.7109375" style="145" customWidth="1"/>
    <col min="7" max="7" width="20.7109375" style="142" customWidth="1"/>
    <col min="8" max="8" width="20.7109375" style="287" customWidth="1"/>
    <col min="9" max="9" width="30.7109375" style="143" customWidth="1"/>
    <col min="10" max="16384" width="8.85546875" style="15" hidden="1"/>
  </cols>
  <sheetData>
    <row r="1" spans="1:9" s="138" customFormat="1" ht="49.5" customHeight="1" x14ac:dyDescent="0.25">
      <c r="A1" s="326" t="s">
        <v>1145</v>
      </c>
      <c r="B1" s="327"/>
      <c r="C1" s="327"/>
      <c r="D1" s="327"/>
      <c r="E1" s="327"/>
      <c r="F1" s="327"/>
      <c r="G1" s="327"/>
      <c r="H1" s="327"/>
      <c r="I1" s="327"/>
    </row>
    <row r="2" spans="1:9" ht="30" customHeight="1" x14ac:dyDescent="0.25">
      <c r="A2" s="245" t="s">
        <v>644</v>
      </c>
      <c r="B2" s="246" t="s">
        <v>0</v>
      </c>
      <c r="C2" s="247" t="s">
        <v>1</v>
      </c>
      <c r="D2" s="246" t="s">
        <v>2</v>
      </c>
      <c r="E2" s="248" t="s">
        <v>3</v>
      </c>
      <c r="F2" s="249" t="s">
        <v>4</v>
      </c>
      <c r="G2" s="250" t="s">
        <v>5</v>
      </c>
      <c r="H2" s="280" t="s">
        <v>6</v>
      </c>
      <c r="I2" s="252" t="s">
        <v>7</v>
      </c>
    </row>
    <row r="3" spans="1:9" ht="26.1" customHeight="1" x14ac:dyDescent="0.25">
      <c r="A3" s="148">
        <v>1</v>
      </c>
      <c r="B3" s="132" t="s">
        <v>1146</v>
      </c>
      <c r="C3" s="132" t="s">
        <v>1147</v>
      </c>
      <c r="D3" s="162" t="s">
        <v>10</v>
      </c>
      <c r="E3" s="149">
        <v>210602.48</v>
      </c>
      <c r="F3" s="150">
        <v>28400</v>
      </c>
      <c r="G3" s="148">
        <v>17</v>
      </c>
      <c r="H3" s="230">
        <v>45247</v>
      </c>
      <c r="I3" s="133" t="s">
        <v>26</v>
      </c>
    </row>
    <row r="4" spans="1:9" ht="26.1" customHeight="1" x14ac:dyDescent="0.25">
      <c r="A4" s="148">
        <v>2</v>
      </c>
      <c r="B4" s="132" t="s">
        <v>1093</v>
      </c>
      <c r="C4" s="132" t="s">
        <v>1094</v>
      </c>
      <c r="D4" s="162" t="s">
        <v>315</v>
      </c>
      <c r="E4" s="149">
        <v>195898.57</v>
      </c>
      <c r="F4" s="150">
        <v>37513</v>
      </c>
      <c r="G4" s="148">
        <v>21</v>
      </c>
      <c r="H4" s="230" t="s">
        <v>1095</v>
      </c>
      <c r="I4" s="133" t="s">
        <v>737</v>
      </c>
    </row>
    <row r="5" spans="1:9" ht="26.1" customHeight="1" x14ac:dyDescent="0.25">
      <c r="A5" s="148">
        <v>3</v>
      </c>
      <c r="B5" s="132" t="s">
        <v>1174</v>
      </c>
      <c r="C5" s="132" t="s">
        <v>1174</v>
      </c>
      <c r="D5" s="162" t="s">
        <v>13</v>
      </c>
      <c r="E5" s="149">
        <v>195007</v>
      </c>
      <c r="F5" s="150">
        <v>29140</v>
      </c>
      <c r="G5" s="148">
        <v>10</v>
      </c>
      <c r="H5" s="230">
        <v>45233</v>
      </c>
      <c r="I5" s="133" t="s">
        <v>1175</v>
      </c>
    </row>
    <row r="6" spans="1:9" ht="26.1" customHeight="1" x14ac:dyDescent="0.25">
      <c r="A6" s="148">
        <v>4</v>
      </c>
      <c r="B6" s="132" t="s">
        <v>1085</v>
      </c>
      <c r="C6" s="132" t="s">
        <v>1086</v>
      </c>
      <c r="D6" s="162" t="s">
        <v>10</v>
      </c>
      <c r="E6" s="149">
        <v>169007.3</v>
      </c>
      <c r="F6" s="150">
        <v>25160</v>
      </c>
      <c r="G6" s="148">
        <v>16</v>
      </c>
      <c r="H6" s="230">
        <v>45226</v>
      </c>
      <c r="I6" s="133" t="s">
        <v>18</v>
      </c>
    </row>
    <row r="7" spans="1:9" ht="26.1" customHeight="1" x14ac:dyDescent="0.25">
      <c r="A7" s="148">
        <v>5</v>
      </c>
      <c r="B7" s="132" t="s">
        <v>1083</v>
      </c>
      <c r="C7" s="132" t="s">
        <v>1084</v>
      </c>
      <c r="D7" s="162" t="s">
        <v>10</v>
      </c>
      <c r="E7" s="149">
        <v>138539.13</v>
      </c>
      <c r="F7" s="150">
        <v>24952</v>
      </c>
      <c r="G7" s="148">
        <v>26</v>
      </c>
      <c r="H7" s="230">
        <v>45212</v>
      </c>
      <c r="I7" s="133" t="s">
        <v>18</v>
      </c>
    </row>
    <row r="8" spans="1:9" ht="26.1" customHeight="1" x14ac:dyDescent="0.25">
      <c r="A8" s="148">
        <v>6</v>
      </c>
      <c r="B8" s="132" t="s">
        <v>1088</v>
      </c>
      <c r="C8" s="132" t="s">
        <v>1119</v>
      </c>
      <c r="D8" s="162" t="s">
        <v>10</v>
      </c>
      <c r="E8" s="149">
        <v>107107.14</v>
      </c>
      <c r="F8" s="150">
        <v>15114</v>
      </c>
      <c r="G8" s="148">
        <v>17</v>
      </c>
      <c r="H8" s="230">
        <v>45219</v>
      </c>
      <c r="I8" s="133" t="s">
        <v>737</v>
      </c>
    </row>
    <row r="9" spans="1:9" ht="26.1" customHeight="1" x14ac:dyDescent="0.25">
      <c r="A9" s="148">
        <v>7</v>
      </c>
      <c r="B9" s="132" t="s">
        <v>1166</v>
      </c>
      <c r="C9" s="132" t="s">
        <v>1165</v>
      </c>
      <c r="D9" s="162" t="s">
        <v>10</v>
      </c>
      <c r="E9" s="149">
        <v>91981.49</v>
      </c>
      <c r="F9" s="150">
        <v>12289</v>
      </c>
      <c r="G9" s="148">
        <v>23</v>
      </c>
      <c r="H9" s="230">
        <v>45240</v>
      </c>
      <c r="I9" s="133" t="s">
        <v>11</v>
      </c>
    </row>
    <row r="10" spans="1:9" ht="26.1" customHeight="1" x14ac:dyDescent="0.25">
      <c r="A10" s="148">
        <v>8</v>
      </c>
      <c r="B10" s="132" t="s">
        <v>1167</v>
      </c>
      <c r="C10" s="132" t="s">
        <v>1168</v>
      </c>
      <c r="D10" s="162" t="s">
        <v>10</v>
      </c>
      <c r="E10" s="149">
        <v>64795.74</v>
      </c>
      <c r="F10" s="150">
        <v>12658</v>
      </c>
      <c r="G10" s="148">
        <v>24</v>
      </c>
      <c r="H10" s="230">
        <v>45254</v>
      </c>
      <c r="I10" s="133" t="s">
        <v>11</v>
      </c>
    </row>
    <row r="11" spans="1:9" ht="26.1" customHeight="1" x14ac:dyDescent="0.25">
      <c r="A11" s="148">
        <v>9</v>
      </c>
      <c r="B11" s="132" t="s">
        <v>1148</v>
      </c>
      <c r="C11" s="132" t="s">
        <v>1149</v>
      </c>
      <c r="D11" s="162" t="s">
        <v>10</v>
      </c>
      <c r="E11" s="149">
        <v>51702.26</v>
      </c>
      <c r="F11" s="150">
        <v>7437</v>
      </c>
      <c r="G11" s="148">
        <v>15</v>
      </c>
      <c r="H11" s="230">
        <v>45240</v>
      </c>
      <c r="I11" s="133" t="s">
        <v>26</v>
      </c>
    </row>
    <row r="12" spans="1:9" ht="26.1" customHeight="1" x14ac:dyDescent="0.25">
      <c r="A12" s="148">
        <v>10</v>
      </c>
      <c r="B12" s="132" t="s">
        <v>1178</v>
      </c>
      <c r="C12" s="132" t="s">
        <v>1178</v>
      </c>
      <c r="D12" s="162" t="s">
        <v>13</v>
      </c>
      <c r="E12" s="149">
        <v>43323</v>
      </c>
      <c r="F12" s="150">
        <v>6515</v>
      </c>
      <c r="G12" s="148">
        <v>10</v>
      </c>
      <c r="H12" s="230">
        <v>45254</v>
      </c>
      <c r="I12" s="133" t="s">
        <v>1179</v>
      </c>
    </row>
    <row r="13" spans="1:9" ht="26.1" customHeight="1" x14ac:dyDescent="0.25">
      <c r="A13" s="148">
        <v>11</v>
      </c>
      <c r="B13" s="132" t="s">
        <v>1150</v>
      </c>
      <c r="C13" s="132" t="s">
        <v>1151</v>
      </c>
      <c r="D13" s="162" t="s">
        <v>63</v>
      </c>
      <c r="E13" s="149">
        <v>40028.76</v>
      </c>
      <c r="F13" s="150">
        <v>7760</v>
      </c>
      <c r="G13" s="148">
        <v>20</v>
      </c>
      <c r="H13" s="230">
        <v>45240</v>
      </c>
      <c r="I13" s="133" t="s">
        <v>26</v>
      </c>
    </row>
    <row r="14" spans="1:9" ht="26.1" customHeight="1" x14ac:dyDescent="0.25">
      <c r="A14" s="148">
        <v>12</v>
      </c>
      <c r="B14" s="132" t="s">
        <v>1152</v>
      </c>
      <c r="C14" s="132" t="s">
        <v>1153</v>
      </c>
      <c r="D14" s="162" t="s">
        <v>63</v>
      </c>
      <c r="E14" s="149">
        <v>29337.06</v>
      </c>
      <c r="F14" s="150">
        <v>4580</v>
      </c>
      <c r="G14" s="148">
        <v>16</v>
      </c>
      <c r="H14" s="230">
        <v>45254</v>
      </c>
      <c r="I14" s="133" t="s">
        <v>26</v>
      </c>
    </row>
    <row r="15" spans="1:9" ht="26.1" customHeight="1" x14ac:dyDescent="0.25">
      <c r="A15" s="148">
        <v>13</v>
      </c>
      <c r="B15" s="132" t="s">
        <v>1184</v>
      </c>
      <c r="C15" s="132" t="s">
        <v>1184</v>
      </c>
      <c r="D15" s="162" t="s">
        <v>365</v>
      </c>
      <c r="E15" s="149">
        <v>26317.69</v>
      </c>
      <c r="F15" s="150">
        <v>5051</v>
      </c>
      <c r="G15" s="148">
        <v>16</v>
      </c>
      <c r="H15" s="230">
        <v>45233</v>
      </c>
      <c r="I15" s="133" t="s">
        <v>341</v>
      </c>
    </row>
    <row r="16" spans="1:9" ht="26.1" customHeight="1" x14ac:dyDescent="0.25">
      <c r="A16" s="148">
        <v>14</v>
      </c>
      <c r="B16" s="132" t="s">
        <v>1154</v>
      </c>
      <c r="C16" s="132" t="s">
        <v>1155</v>
      </c>
      <c r="D16" s="162" t="s">
        <v>60</v>
      </c>
      <c r="E16" s="149">
        <v>22269.63</v>
      </c>
      <c r="F16" s="150">
        <v>2815</v>
      </c>
      <c r="G16" s="148">
        <v>13</v>
      </c>
      <c r="H16" s="230" t="s">
        <v>138</v>
      </c>
      <c r="I16" s="133" t="s">
        <v>46</v>
      </c>
    </row>
    <row r="17" spans="1:9" ht="26.1" customHeight="1" x14ac:dyDescent="0.25">
      <c r="A17" s="148">
        <v>15</v>
      </c>
      <c r="B17" s="132" t="s">
        <v>1162</v>
      </c>
      <c r="C17" s="132" t="s">
        <v>1163</v>
      </c>
      <c r="D17" s="162" t="s">
        <v>1164</v>
      </c>
      <c r="E17" s="149">
        <v>21405.759999999977</v>
      </c>
      <c r="F17" s="150">
        <v>3438</v>
      </c>
      <c r="G17" s="148">
        <v>20</v>
      </c>
      <c r="H17" s="230">
        <v>45254</v>
      </c>
      <c r="I17" s="133" t="s">
        <v>38</v>
      </c>
    </row>
    <row r="18" spans="1:9" ht="26.1" customHeight="1" x14ac:dyDescent="0.25">
      <c r="A18" s="148">
        <v>16</v>
      </c>
      <c r="B18" s="132" t="s">
        <v>1091</v>
      </c>
      <c r="C18" s="132" t="s">
        <v>1092</v>
      </c>
      <c r="D18" s="162" t="s">
        <v>10</v>
      </c>
      <c r="E18" s="149">
        <v>18973.27</v>
      </c>
      <c r="F18" s="150">
        <v>2534</v>
      </c>
      <c r="G18" s="148">
        <v>7</v>
      </c>
      <c r="H18" s="230">
        <v>45205</v>
      </c>
      <c r="I18" s="133" t="s">
        <v>11</v>
      </c>
    </row>
    <row r="19" spans="1:9" ht="26.1" customHeight="1" x14ac:dyDescent="0.25">
      <c r="A19" s="148">
        <v>17</v>
      </c>
      <c r="B19" s="132" t="s">
        <v>1189</v>
      </c>
      <c r="C19" s="132" t="s">
        <v>1185</v>
      </c>
      <c r="D19" s="162" t="s">
        <v>455</v>
      </c>
      <c r="E19" s="149">
        <v>17596.550000000003</v>
      </c>
      <c r="F19" s="150">
        <v>3369</v>
      </c>
      <c r="G19" s="148">
        <v>14</v>
      </c>
      <c r="H19" s="230">
        <v>45247</v>
      </c>
      <c r="I19" s="133" t="s">
        <v>147</v>
      </c>
    </row>
    <row r="20" spans="1:9" ht="25.5" customHeight="1" x14ac:dyDescent="0.25">
      <c r="A20" s="148">
        <v>18</v>
      </c>
      <c r="B20" s="132" t="s">
        <v>1156</v>
      </c>
      <c r="C20" s="132" t="s">
        <v>1157</v>
      </c>
      <c r="D20" s="162" t="s">
        <v>10</v>
      </c>
      <c r="E20" s="149">
        <v>17539.689999999999</v>
      </c>
      <c r="F20" s="150">
        <v>2594</v>
      </c>
      <c r="G20" s="148">
        <v>15</v>
      </c>
      <c r="H20" s="230">
        <v>45247</v>
      </c>
      <c r="I20" s="133" t="s">
        <v>32</v>
      </c>
    </row>
    <row r="21" spans="1:9" ht="26.1" customHeight="1" x14ac:dyDescent="0.25">
      <c r="A21" s="148">
        <v>19</v>
      </c>
      <c r="B21" s="132" t="s">
        <v>1031</v>
      </c>
      <c r="C21" s="132" t="s">
        <v>1031</v>
      </c>
      <c r="D21" s="162" t="s">
        <v>1032</v>
      </c>
      <c r="E21" s="149">
        <v>16364.21</v>
      </c>
      <c r="F21" s="150">
        <v>2498</v>
      </c>
      <c r="G21" s="148">
        <v>10</v>
      </c>
      <c r="H21" s="230">
        <v>45191</v>
      </c>
      <c r="I21" s="133" t="s">
        <v>38</v>
      </c>
    </row>
    <row r="22" spans="1:9" ht="26.1" customHeight="1" x14ac:dyDescent="0.25">
      <c r="A22" s="148">
        <v>20</v>
      </c>
      <c r="B22" s="132" t="s">
        <v>1078</v>
      </c>
      <c r="C22" s="132" t="s">
        <v>1079</v>
      </c>
      <c r="D22" s="162" t="s">
        <v>10</v>
      </c>
      <c r="E22" s="149">
        <v>16171.09</v>
      </c>
      <c r="F22" s="150">
        <v>2306</v>
      </c>
      <c r="G22" s="148">
        <v>13</v>
      </c>
      <c r="H22" s="230">
        <v>45233</v>
      </c>
      <c r="I22" s="133" t="s">
        <v>26</v>
      </c>
    </row>
    <row r="23" spans="1:9" ht="26.1" customHeight="1" x14ac:dyDescent="0.25">
      <c r="A23" s="148">
        <v>21</v>
      </c>
      <c r="B23" s="132" t="s">
        <v>1170</v>
      </c>
      <c r="C23" s="132" t="s">
        <v>1169</v>
      </c>
      <c r="D23" s="162" t="s">
        <v>10</v>
      </c>
      <c r="E23" s="149">
        <v>15916.21</v>
      </c>
      <c r="F23" s="150">
        <v>2262</v>
      </c>
      <c r="G23" s="148">
        <v>11</v>
      </c>
      <c r="H23" s="230">
        <v>45233</v>
      </c>
      <c r="I23" s="133" t="s">
        <v>35</v>
      </c>
    </row>
    <row r="24" spans="1:9" ht="25.5" customHeight="1" x14ac:dyDescent="0.25">
      <c r="A24" s="148">
        <v>22</v>
      </c>
      <c r="B24" s="132" t="s">
        <v>1089</v>
      </c>
      <c r="C24" s="132" t="s">
        <v>1090</v>
      </c>
      <c r="D24" s="162" t="s">
        <v>10</v>
      </c>
      <c r="E24" s="149">
        <v>15141.85</v>
      </c>
      <c r="F24" s="150">
        <v>1969</v>
      </c>
      <c r="G24" s="148">
        <v>10</v>
      </c>
      <c r="H24" s="230">
        <v>45205</v>
      </c>
      <c r="I24" s="133" t="s">
        <v>18</v>
      </c>
    </row>
    <row r="25" spans="1:9" ht="26.1" customHeight="1" x14ac:dyDescent="0.25">
      <c r="A25" s="148">
        <v>23</v>
      </c>
      <c r="B25" s="132" t="s">
        <v>1099</v>
      </c>
      <c r="C25" s="132" t="s">
        <v>1099</v>
      </c>
      <c r="D25" s="162" t="s">
        <v>13</v>
      </c>
      <c r="E25" s="149">
        <v>14052.27</v>
      </c>
      <c r="F25" s="150">
        <v>2363</v>
      </c>
      <c r="G25" s="148">
        <v>18</v>
      </c>
      <c r="H25" s="230">
        <v>45226</v>
      </c>
      <c r="I25" s="133" t="s">
        <v>38</v>
      </c>
    </row>
    <row r="26" spans="1:9" ht="26.1" customHeight="1" x14ac:dyDescent="0.25">
      <c r="A26" s="148">
        <v>24</v>
      </c>
      <c r="B26" s="132" t="s">
        <v>1117</v>
      </c>
      <c r="C26" s="132" t="s">
        <v>1117</v>
      </c>
      <c r="D26" s="162" t="s">
        <v>13</v>
      </c>
      <c r="E26" s="149">
        <v>10359.959999999999</v>
      </c>
      <c r="F26" s="150">
        <v>1740</v>
      </c>
      <c r="G26" s="148">
        <v>12</v>
      </c>
      <c r="H26" s="230">
        <v>45219</v>
      </c>
      <c r="I26" s="133" t="s">
        <v>1118</v>
      </c>
    </row>
    <row r="27" spans="1:9" ht="26.1" customHeight="1" x14ac:dyDescent="0.25">
      <c r="A27" s="148">
        <v>25</v>
      </c>
      <c r="B27" s="132" t="s">
        <v>1186</v>
      </c>
      <c r="C27" s="132" t="s">
        <v>1186</v>
      </c>
      <c r="D27" s="162" t="s">
        <v>13</v>
      </c>
      <c r="E27" s="149">
        <v>9824.94</v>
      </c>
      <c r="F27" s="150">
        <v>1657</v>
      </c>
      <c r="G27" s="148">
        <v>7</v>
      </c>
      <c r="H27" s="230">
        <v>45248</v>
      </c>
      <c r="I27" s="133" t="s">
        <v>1187</v>
      </c>
    </row>
    <row r="28" spans="1:9" ht="26.1" customHeight="1" x14ac:dyDescent="0.25">
      <c r="A28" s="148">
        <v>26</v>
      </c>
      <c r="B28" s="132" t="s">
        <v>1180</v>
      </c>
      <c r="C28" s="132" t="s">
        <v>1181</v>
      </c>
      <c r="D28" s="162" t="s">
        <v>181</v>
      </c>
      <c r="E28" s="149">
        <v>9571</v>
      </c>
      <c r="F28" s="150">
        <v>1632</v>
      </c>
      <c r="G28" s="148">
        <v>10</v>
      </c>
      <c r="H28" s="230">
        <v>45254</v>
      </c>
      <c r="I28" s="133" t="s">
        <v>105</v>
      </c>
    </row>
    <row r="29" spans="1:9" ht="26.1" customHeight="1" x14ac:dyDescent="0.25">
      <c r="A29" s="148">
        <v>27</v>
      </c>
      <c r="B29" s="132" t="s">
        <v>1113</v>
      </c>
      <c r="C29" s="132" t="s">
        <v>1114</v>
      </c>
      <c r="D29" s="162" t="s">
        <v>1115</v>
      </c>
      <c r="E29" s="149">
        <v>8578.2000000000007</v>
      </c>
      <c r="F29" s="150">
        <v>1432</v>
      </c>
      <c r="G29" s="148">
        <v>7</v>
      </c>
      <c r="H29" s="230">
        <v>45219</v>
      </c>
      <c r="I29" s="133" t="s">
        <v>1116</v>
      </c>
    </row>
    <row r="30" spans="1:9" ht="26.1" customHeight="1" x14ac:dyDescent="0.25">
      <c r="A30" s="148">
        <v>28</v>
      </c>
      <c r="B30" s="132" t="s">
        <v>1045</v>
      </c>
      <c r="C30" s="132" t="s">
        <v>1045</v>
      </c>
      <c r="D30" s="162" t="s">
        <v>13</v>
      </c>
      <c r="E30" s="149">
        <v>8539.2300000000014</v>
      </c>
      <c r="F30" s="150">
        <v>1270</v>
      </c>
      <c r="G30" s="148">
        <v>8</v>
      </c>
      <c r="H30" s="230">
        <v>45198</v>
      </c>
      <c r="I30" s="133" t="s">
        <v>14</v>
      </c>
    </row>
    <row r="31" spans="1:9" ht="26.1" customHeight="1" x14ac:dyDescent="0.25">
      <c r="A31" s="148">
        <v>29</v>
      </c>
      <c r="B31" s="132" t="s">
        <v>875</v>
      </c>
      <c r="C31" s="132" t="s">
        <v>876</v>
      </c>
      <c r="D31" s="162" t="s">
        <v>60</v>
      </c>
      <c r="E31" s="149">
        <v>7817.53</v>
      </c>
      <c r="F31" s="150">
        <v>1111</v>
      </c>
      <c r="G31" s="148">
        <v>3</v>
      </c>
      <c r="H31" s="230">
        <v>45128</v>
      </c>
      <c r="I31" s="133" t="s">
        <v>18</v>
      </c>
    </row>
    <row r="32" spans="1:9" ht="26.1" customHeight="1" x14ac:dyDescent="0.25">
      <c r="A32" s="148">
        <v>30</v>
      </c>
      <c r="B32" s="132" t="s">
        <v>1182</v>
      </c>
      <c r="C32" s="132" t="s">
        <v>1183</v>
      </c>
      <c r="D32" s="162" t="s">
        <v>10</v>
      </c>
      <c r="E32" s="149">
        <v>7779</v>
      </c>
      <c r="F32" s="150">
        <v>1244</v>
      </c>
      <c r="G32" s="148">
        <v>10</v>
      </c>
      <c r="H32" s="230">
        <v>45254</v>
      </c>
      <c r="I32" s="133" t="s">
        <v>55</v>
      </c>
    </row>
    <row r="33" spans="1:9" ht="26.1" customHeight="1" x14ac:dyDescent="0.25">
      <c r="A33" s="148">
        <v>31</v>
      </c>
      <c r="B33" s="132" t="s">
        <v>1098</v>
      </c>
      <c r="C33" s="132" t="s">
        <v>1098</v>
      </c>
      <c r="D33" s="162" t="s">
        <v>13</v>
      </c>
      <c r="E33" s="149">
        <v>7692.2300000000005</v>
      </c>
      <c r="F33" s="150">
        <v>1185</v>
      </c>
      <c r="G33" s="148">
        <v>9</v>
      </c>
      <c r="H33" s="230">
        <v>45219</v>
      </c>
      <c r="I33" s="133" t="s">
        <v>97</v>
      </c>
    </row>
    <row r="34" spans="1:9" ht="26.1" customHeight="1" x14ac:dyDescent="0.25">
      <c r="A34" s="148">
        <v>32</v>
      </c>
      <c r="B34" s="132" t="s">
        <v>1025</v>
      </c>
      <c r="C34" s="132" t="s">
        <v>1026</v>
      </c>
      <c r="D34" s="162" t="s">
        <v>1027</v>
      </c>
      <c r="E34" s="149">
        <v>7239.76</v>
      </c>
      <c r="F34" s="150">
        <v>1030</v>
      </c>
      <c r="G34" s="148">
        <v>7</v>
      </c>
      <c r="H34" s="230">
        <v>45198</v>
      </c>
      <c r="I34" s="133" t="s">
        <v>26</v>
      </c>
    </row>
    <row r="35" spans="1:9" s="142" customFormat="1" ht="26.1" customHeight="1" x14ac:dyDescent="0.25">
      <c r="A35" s="148">
        <v>33</v>
      </c>
      <c r="B35" s="132" t="s">
        <v>783</v>
      </c>
      <c r="C35" s="132" t="s">
        <v>784</v>
      </c>
      <c r="D35" s="162" t="s">
        <v>10</v>
      </c>
      <c r="E35" s="149">
        <v>5353.87</v>
      </c>
      <c r="F35" s="150">
        <v>985</v>
      </c>
      <c r="G35" s="148">
        <v>3</v>
      </c>
      <c r="H35" s="230">
        <v>45093</v>
      </c>
      <c r="I35" s="133" t="s">
        <v>11</v>
      </c>
    </row>
    <row r="36" spans="1:9" s="142" customFormat="1" ht="26.1" customHeight="1" x14ac:dyDescent="0.25">
      <c r="A36" s="148">
        <v>34</v>
      </c>
      <c r="B36" s="171" t="s">
        <v>1071</v>
      </c>
      <c r="C36" s="132" t="s">
        <v>1072</v>
      </c>
      <c r="D36" s="162" t="s">
        <v>455</v>
      </c>
      <c r="E36" s="149">
        <v>5126.13</v>
      </c>
      <c r="F36" s="150">
        <v>892</v>
      </c>
      <c r="G36" s="148">
        <v>5</v>
      </c>
      <c r="H36" s="230">
        <v>45198</v>
      </c>
      <c r="I36" s="133" t="s">
        <v>26</v>
      </c>
    </row>
    <row r="37" spans="1:9" s="142" customFormat="1" ht="26.1" customHeight="1" x14ac:dyDescent="0.25">
      <c r="A37" s="148">
        <v>35</v>
      </c>
      <c r="B37" s="132" t="s">
        <v>1076</v>
      </c>
      <c r="C37" s="132" t="s">
        <v>1077</v>
      </c>
      <c r="D37" s="162" t="s">
        <v>87</v>
      </c>
      <c r="E37" s="149">
        <v>4792.49</v>
      </c>
      <c r="F37" s="150">
        <v>688</v>
      </c>
      <c r="G37" s="148">
        <v>12</v>
      </c>
      <c r="H37" s="230">
        <v>45226</v>
      </c>
      <c r="I37" s="133" t="s">
        <v>26</v>
      </c>
    </row>
    <row r="38" spans="1:9" s="142" customFormat="1" ht="26.1" customHeight="1" x14ac:dyDescent="0.25">
      <c r="A38" s="148">
        <v>36</v>
      </c>
      <c r="B38" s="132" t="s">
        <v>1002</v>
      </c>
      <c r="C38" s="132" t="s">
        <v>1003</v>
      </c>
      <c r="D38" s="162" t="s">
        <v>10</v>
      </c>
      <c r="E38" s="149">
        <v>4038.4</v>
      </c>
      <c r="F38" s="150">
        <v>610</v>
      </c>
      <c r="G38" s="148">
        <v>4</v>
      </c>
      <c r="H38" s="230">
        <v>45198</v>
      </c>
      <c r="I38" s="133" t="s">
        <v>32</v>
      </c>
    </row>
    <row r="39" spans="1:9" s="142" customFormat="1" ht="26.1" customHeight="1" x14ac:dyDescent="0.25">
      <c r="A39" s="148">
        <v>37</v>
      </c>
      <c r="B39" s="132" t="s">
        <v>832</v>
      </c>
      <c r="C39" s="132" t="s">
        <v>833</v>
      </c>
      <c r="D39" s="162" t="s">
        <v>834</v>
      </c>
      <c r="E39" s="149">
        <v>3707</v>
      </c>
      <c r="F39" s="150">
        <v>948</v>
      </c>
      <c r="G39" s="148">
        <v>1</v>
      </c>
      <c r="H39" s="230">
        <v>44807</v>
      </c>
      <c r="I39" s="133" t="s">
        <v>831</v>
      </c>
    </row>
    <row r="40" spans="1:9" s="142" customFormat="1" ht="26.1" customHeight="1" x14ac:dyDescent="0.25">
      <c r="A40" s="148">
        <v>38</v>
      </c>
      <c r="B40" s="132" t="s">
        <v>1112</v>
      </c>
      <c r="C40" s="132" t="s">
        <v>1112</v>
      </c>
      <c r="D40" s="162" t="s">
        <v>23</v>
      </c>
      <c r="E40" s="149">
        <v>3590.9</v>
      </c>
      <c r="F40" s="150">
        <v>576</v>
      </c>
      <c r="G40" s="148">
        <v>4</v>
      </c>
      <c r="H40" s="230">
        <v>45205</v>
      </c>
      <c r="I40" s="133" t="s">
        <v>979</v>
      </c>
    </row>
    <row r="41" spans="1:9" s="142" customFormat="1" ht="26.1" customHeight="1" x14ac:dyDescent="0.25">
      <c r="A41" s="148">
        <v>39</v>
      </c>
      <c r="B41" s="132" t="s">
        <v>1171</v>
      </c>
      <c r="C41" s="132" t="s">
        <v>1172</v>
      </c>
      <c r="D41" s="162" t="s">
        <v>204</v>
      </c>
      <c r="E41" s="149">
        <v>2848.41</v>
      </c>
      <c r="F41" s="150">
        <v>473</v>
      </c>
      <c r="G41" s="148">
        <v>14</v>
      </c>
      <c r="H41" s="230">
        <v>45254</v>
      </c>
      <c r="I41" s="137" t="s">
        <v>1173</v>
      </c>
    </row>
    <row r="42" spans="1:9" s="142" customFormat="1" ht="25.5" customHeight="1" x14ac:dyDescent="0.25">
      <c r="A42" s="148">
        <v>40</v>
      </c>
      <c r="B42" s="132" t="s">
        <v>1008</v>
      </c>
      <c r="C42" s="132" t="s">
        <v>1009</v>
      </c>
      <c r="D42" s="162" t="s">
        <v>10</v>
      </c>
      <c r="E42" s="149">
        <v>2731.25</v>
      </c>
      <c r="F42" s="150">
        <v>397</v>
      </c>
      <c r="G42" s="148">
        <v>2</v>
      </c>
      <c r="H42" s="230">
        <v>45184</v>
      </c>
      <c r="I42" s="133" t="s">
        <v>11</v>
      </c>
    </row>
    <row r="43" spans="1:9" s="142" customFormat="1" ht="25.5" customHeight="1" x14ac:dyDescent="0.25">
      <c r="A43" s="148">
        <v>41</v>
      </c>
      <c r="B43" s="132" t="s">
        <v>1075</v>
      </c>
      <c r="C43" s="132" t="s">
        <v>1075</v>
      </c>
      <c r="D43" s="162" t="s">
        <v>13</v>
      </c>
      <c r="E43" s="149">
        <v>2463.1</v>
      </c>
      <c r="F43" s="150">
        <v>471</v>
      </c>
      <c r="G43" s="148">
        <v>5</v>
      </c>
      <c r="H43" s="230">
        <v>45205</v>
      </c>
      <c r="I43" s="133" t="s">
        <v>26</v>
      </c>
    </row>
    <row r="44" spans="1:9" s="142" customFormat="1" ht="25.5" customHeight="1" x14ac:dyDescent="0.25">
      <c r="A44" s="148">
        <v>42</v>
      </c>
      <c r="B44" s="132" t="s">
        <v>1158</v>
      </c>
      <c r="C44" s="132" t="s">
        <v>1159</v>
      </c>
      <c r="D44" s="162" t="s">
        <v>181</v>
      </c>
      <c r="E44" s="149">
        <v>2368.4</v>
      </c>
      <c r="F44" s="150">
        <v>386</v>
      </c>
      <c r="G44" s="148">
        <v>6</v>
      </c>
      <c r="H44" s="230">
        <v>45254</v>
      </c>
      <c r="I44" s="133" t="s">
        <v>82</v>
      </c>
    </row>
    <row r="45" spans="1:9" s="142" customFormat="1" ht="25.5" customHeight="1" x14ac:dyDescent="0.25">
      <c r="A45" s="148">
        <v>43</v>
      </c>
      <c r="B45" s="132" t="s">
        <v>1188</v>
      </c>
      <c r="C45" s="132" t="s">
        <v>1188</v>
      </c>
      <c r="D45" s="162" t="s">
        <v>13</v>
      </c>
      <c r="E45" s="149">
        <v>1353.6</v>
      </c>
      <c r="F45" s="150">
        <v>165</v>
      </c>
      <c r="G45" s="148">
        <v>1</v>
      </c>
      <c r="H45" s="230" t="s">
        <v>138</v>
      </c>
      <c r="I45" s="133" t="s">
        <v>979</v>
      </c>
    </row>
    <row r="46" spans="1:9" s="142" customFormat="1" ht="25.5" customHeight="1" x14ac:dyDescent="0.25">
      <c r="A46" s="148">
        <v>44</v>
      </c>
      <c r="B46" s="132" t="s">
        <v>848</v>
      </c>
      <c r="C46" s="132" t="s">
        <v>849</v>
      </c>
      <c r="D46" s="162" t="s">
        <v>850</v>
      </c>
      <c r="E46" s="149">
        <v>1351</v>
      </c>
      <c r="F46" s="150">
        <v>274</v>
      </c>
      <c r="G46" s="148">
        <v>1</v>
      </c>
      <c r="H46" s="230">
        <v>44302</v>
      </c>
      <c r="I46" s="133" t="s">
        <v>831</v>
      </c>
    </row>
    <row r="47" spans="1:9" s="142" customFormat="1" ht="25.5" customHeight="1" x14ac:dyDescent="0.25">
      <c r="A47" s="148">
        <v>45</v>
      </c>
      <c r="B47" s="132" t="s">
        <v>1073</v>
      </c>
      <c r="C47" s="132" t="s">
        <v>1074</v>
      </c>
      <c r="D47" s="162" t="s">
        <v>10</v>
      </c>
      <c r="E47" s="149">
        <v>1334.84</v>
      </c>
      <c r="F47" s="150">
        <v>199</v>
      </c>
      <c r="G47" s="148">
        <v>4</v>
      </c>
      <c r="H47" s="230">
        <v>45212</v>
      </c>
      <c r="I47" s="133" t="s">
        <v>26</v>
      </c>
    </row>
    <row r="48" spans="1:9" s="142" customFormat="1" ht="25.5" customHeight="1" x14ac:dyDescent="0.25">
      <c r="A48" s="148">
        <v>46</v>
      </c>
      <c r="B48" s="132" t="s">
        <v>1281</v>
      </c>
      <c r="C48" s="132" t="s">
        <v>1282</v>
      </c>
      <c r="D48" s="162" t="s">
        <v>1283</v>
      </c>
      <c r="E48" s="149">
        <v>1318</v>
      </c>
      <c r="F48" s="150">
        <v>315</v>
      </c>
      <c r="G48" s="148">
        <v>1</v>
      </c>
      <c r="H48" s="230">
        <v>45214</v>
      </c>
      <c r="I48" s="133" t="s">
        <v>831</v>
      </c>
    </row>
    <row r="49" spans="1:9" s="142" customFormat="1" ht="25.5" customHeight="1" x14ac:dyDescent="0.25">
      <c r="A49" s="148">
        <v>47</v>
      </c>
      <c r="B49" s="132" t="s">
        <v>1023</v>
      </c>
      <c r="C49" s="132" t="s">
        <v>1024</v>
      </c>
      <c r="D49" s="162" t="s">
        <v>63</v>
      </c>
      <c r="E49" s="149">
        <v>1233.42</v>
      </c>
      <c r="F49" s="150">
        <v>249</v>
      </c>
      <c r="G49" s="148">
        <v>4</v>
      </c>
      <c r="H49" s="230">
        <v>45184</v>
      </c>
      <c r="I49" s="133" t="s">
        <v>26</v>
      </c>
    </row>
    <row r="50" spans="1:9" s="142" customFormat="1" ht="25.5" customHeight="1" x14ac:dyDescent="0.25">
      <c r="A50" s="148">
        <v>48</v>
      </c>
      <c r="B50" s="132" t="s">
        <v>1227</v>
      </c>
      <c r="C50" s="132" t="s">
        <v>1228</v>
      </c>
      <c r="D50" s="162" t="s">
        <v>63</v>
      </c>
      <c r="E50" s="149">
        <v>1242.5</v>
      </c>
      <c r="F50" s="150">
        <v>355</v>
      </c>
      <c r="G50" s="148">
        <v>1</v>
      </c>
      <c r="H50" s="230">
        <v>44890</v>
      </c>
      <c r="I50" s="133" t="s">
        <v>105</v>
      </c>
    </row>
    <row r="51" spans="1:9" s="142" customFormat="1" ht="25.5" customHeight="1" x14ac:dyDescent="0.25">
      <c r="A51" s="148">
        <v>49</v>
      </c>
      <c r="B51" s="301" t="s">
        <v>1348</v>
      </c>
      <c r="C51" s="301" t="s">
        <v>1349</v>
      </c>
      <c r="D51" s="311" t="s">
        <v>113</v>
      </c>
      <c r="E51" s="305">
        <v>1144</v>
      </c>
      <c r="F51" s="306">
        <v>294</v>
      </c>
      <c r="G51" s="303">
        <v>1</v>
      </c>
      <c r="H51" s="316">
        <v>45225</v>
      </c>
      <c r="I51" s="302" t="s">
        <v>117</v>
      </c>
    </row>
    <row r="52" spans="1:9" s="142" customFormat="1" ht="25.5" customHeight="1" x14ac:dyDescent="0.25">
      <c r="A52" s="148">
        <v>50</v>
      </c>
      <c r="B52" s="132" t="s">
        <v>845</v>
      </c>
      <c r="C52" s="132" t="s">
        <v>846</v>
      </c>
      <c r="D52" s="162" t="s">
        <v>847</v>
      </c>
      <c r="E52" s="149">
        <v>1068</v>
      </c>
      <c r="F52" s="150">
        <v>356</v>
      </c>
      <c r="G52" s="148">
        <v>1</v>
      </c>
      <c r="H52" s="230">
        <v>44493</v>
      </c>
      <c r="I52" s="133" t="s">
        <v>831</v>
      </c>
    </row>
    <row r="53" spans="1:9" s="142" customFormat="1" ht="25.5" customHeight="1" x14ac:dyDescent="0.25">
      <c r="A53" s="148">
        <v>51</v>
      </c>
      <c r="B53" s="132" t="s">
        <v>842</v>
      </c>
      <c r="C53" s="132" t="s">
        <v>843</v>
      </c>
      <c r="D53" s="162" t="s">
        <v>844</v>
      </c>
      <c r="E53" s="149">
        <v>1014</v>
      </c>
      <c r="F53" s="150">
        <v>252</v>
      </c>
      <c r="G53" s="148">
        <v>1</v>
      </c>
      <c r="H53" s="230">
        <v>44431</v>
      </c>
      <c r="I53" s="133" t="s">
        <v>831</v>
      </c>
    </row>
    <row r="54" spans="1:9" s="142" customFormat="1" ht="25.5" customHeight="1" x14ac:dyDescent="0.25">
      <c r="A54" s="148">
        <v>52</v>
      </c>
      <c r="B54" s="132" t="s">
        <v>25</v>
      </c>
      <c r="C54" s="132" t="s">
        <v>25</v>
      </c>
      <c r="D54" s="162" t="s">
        <v>13</v>
      </c>
      <c r="E54" s="149">
        <v>977</v>
      </c>
      <c r="F54" s="150">
        <v>187</v>
      </c>
      <c r="G54" s="148">
        <v>2</v>
      </c>
      <c r="H54" s="230">
        <v>44974</v>
      </c>
      <c r="I54" s="133" t="s">
        <v>26</v>
      </c>
    </row>
    <row r="55" spans="1:9" s="142" customFormat="1" ht="25.5" customHeight="1" x14ac:dyDescent="0.25">
      <c r="A55" s="148">
        <v>53</v>
      </c>
      <c r="B55" s="132" t="s">
        <v>175</v>
      </c>
      <c r="C55" s="132" t="s">
        <v>175</v>
      </c>
      <c r="D55" s="162" t="s">
        <v>13</v>
      </c>
      <c r="E55" s="149">
        <v>911</v>
      </c>
      <c r="F55" s="150">
        <v>215</v>
      </c>
      <c r="G55" s="148">
        <v>3</v>
      </c>
      <c r="H55" s="230">
        <v>44659</v>
      </c>
      <c r="I55" s="133" t="s">
        <v>26</v>
      </c>
    </row>
    <row r="56" spans="1:9" s="142" customFormat="1" ht="25.5" customHeight="1" x14ac:dyDescent="0.25">
      <c r="A56" s="148">
        <v>54</v>
      </c>
      <c r="B56" s="132" t="s">
        <v>1081</v>
      </c>
      <c r="C56" s="132" t="s">
        <v>1081</v>
      </c>
      <c r="D56" s="162" t="s">
        <v>13</v>
      </c>
      <c r="E56" s="149">
        <v>621</v>
      </c>
      <c r="F56" s="150">
        <v>111</v>
      </c>
      <c r="G56" s="148">
        <v>1</v>
      </c>
      <c r="H56" s="230">
        <v>45213</v>
      </c>
      <c r="I56" s="133" t="s">
        <v>1082</v>
      </c>
    </row>
    <row r="57" spans="1:9" s="142" customFormat="1" ht="25.5" customHeight="1" x14ac:dyDescent="0.25">
      <c r="A57" s="148">
        <v>55</v>
      </c>
      <c r="B57" s="132" t="s">
        <v>933</v>
      </c>
      <c r="C57" s="132" t="s">
        <v>933</v>
      </c>
      <c r="D57" s="162" t="s">
        <v>10</v>
      </c>
      <c r="E57" s="149">
        <v>491.65</v>
      </c>
      <c r="F57" s="150">
        <v>146</v>
      </c>
      <c r="G57" s="148">
        <v>1</v>
      </c>
      <c r="H57" s="230">
        <v>45149</v>
      </c>
      <c r="I57" s="133" t="s">
        <v>46</v>
      </c>
    </row>
    <row r="58" spans="1:9" s="142" customFormat="1" ht="25.5" customHeight="1" x14ac:dyDescent="0.25">
      <c r="A58" s="148">
        <v>56</v>
      </c>
      <c r="B58" s="132" t="s">
        <v>1040</v>
      </c>
      <c r="C58" s="132" t="s">
        <v>1040</v>
      </c>
      <c r="D58" s="162" t="s">
        <v>54</v>
      </c>
      <c r="E58" s="149">
        <v>466</v>
      </c>
      <c r="F58" s="150">
        <v>100</v>
      </c>
      <c r="G58" s="148">
        <v>3</v>
      </c>
      <c r="H58" s="230">
        <v>45191</v>
      </c>
      <c r="I58" s="133" t="s">
        <v>55</v>
      </c>
    </row>
    <row r="59" spans="1:9" s="142" customFormat="1" ht="25.5" customHeight="1" x14ac:dyDescent="0.25">
      <c r="A59" s="148">
        <v>57</v>
      </c>
      <c r="B59" s="132" t="s">
        <v>948</v>
      </c>
      <c r="C59" s="132" t="s">
        <v>949</v>
      </c>
      <c r="D59" s="162" t="s">
        <v>87</v>
      </c>
      <c r="E59" s="149">
        <v>442.5</v>
      </c>
      <c r="F59" s="150">
        <v>95</v>
      </c>
      <c r="G59" s="148">
        <v>1</v>
      </c>
      <c r="H59" s="230">
        <v>45163</v>
      </c>
      <c r="I59" s="133" t="s">
        <v>32</v>
      </c>
    </row>
    <row r="60" spans="1:9" s="142" customFormat="1" ht="25.5" customHeight="1" x14ac:dyDescent="0.25">
      <c r="A60" s="148">
        <v>58</v>
      </c>
      <c r="B60" s="132" t="s">
        <v>1108</v>
      </c>
      <c r="C60" s="132" t="s">
        <v>1120</v>
      </c>
      <c r="D60" s="162" t="s">
        <v>54</v>
      </c>
      <c r="E60" s="149">
        <v>428</v>
      </c>
      <c r="F60" s="150">
        <v>179</v>
      </c>
      <c r="G60" s="148">
        <v>1</v>
      </c>
      <c r="H60" s="230">
        <v>45205</v>
      </c>
      <c r="I60" s="133" t="s">
        <v>341</v>
      </c>
    </row>
    <row r="61" spans="1:9" s="142" customFormat="1" ht="25.5" customHeight="1" x14ac:dyDescent="0.25">
      <c r="A61" s="148">
        <v>59</v>
      </c>
      <c r="B61" s="132" t="s">
        <v>1105</v>
      </c>
      <c r="C61" s="132" t="s">
        <v>1106</v>
      </c>
      <c r="D61" s="162" t="s">
        <v>1107</v>
      </c>
      <c r="E61" s="149">
        <v>369</v>
      </c>
      <c r="F61" s="150">
        <v>61</v>
      </c>
      <c r="G61" s="148">
        <v>2</v>
      </c>
      <c r="H61" s="230">
        <v>45212</v>
      </c>
      <c r="I61" s="133" t="s">
        <v>55</v>
      </c>
    </row>
    <row r="62" spans="1:9" s="142" customFormat="1" ht="25.5" customHeight="1" x14ac:dyDescent="0.25">
      <c r="A62" s="148">
        <v>60</v>
      </c>
      <c r="B62" s="132" t="s">
        <v>1021</v>
      </c>
      <c r="C62" s="132" t="s">
        <v>1022</v>
      </c>
      <c r="D62" s="162" t="s">
        <v>10</v>
      </c>
      <c r="E62" s="149">
        <v>242.8</v>
      </c>
      <c r="F62" s="150">
        <v>33</v>
      </c>
      <c r="G62" s="148">
        <v>1</v>
      </c>
      <c r="H62" s="230">
        <v>45177</v>
      </c>
      <c r="I62" s="133" t="s">
        <v>24</v>
      </c>
    </row>
    <row r="63" spans="1:9" s="142" customFormat="1" ht="25.5" customHeight="1" x14ac:dyDescent="0.25">
      <c r="A63" s="148">
        <v>61</v>
      </c>
      <c r="B63" s="132" t="s">
        <v>1352</v>
      </c>
      <c r="C63" s="132" t="s">
        <v>1353</v>
      </c>
      <c r="D63" s="162" t="s">
        <v>204</v>
      </c>
      <c r="E63" s="149">
        <v>242</v>
      </c>
      <c r="F63" s="150">
        <v>25</v>
      </c>
      <c r="G63" s="148">
        <v>1</v>
      </c>
      <c r="H63" s="230">
        <v>45211</v>
      </c>
      <c r="I63" s="133" t="s">
        <v>117</v>
      </c>
    </row>
    <row r="64" spans="1:9" s="142" customFormat="1" ht="25.5" customHeight="1" x14ac:dyDescent="0.25">
      <c r="A64" s="148">
        <v>62</v>
      </c>
      <c r="B64" s="132" t="s">
        <v>460</v>
      </c>
      <c r="C64" s="132" t="s">
        <v>269</v>
      </c>
      <c r="D64" s="162" t="s">
        <v>270</v>
      </c>
      <c r="E64" s="149">
        <v>238</v>
      </c>
      <c r="F64" s="150">
        <v>45</v>
      </c>
      <c r="G64" s="148">
        <v>1</v>
      </c>
      <c r="H64" s="230">
        <v>45012</v>
      </c>
      <c r="I64" s="133" t="s">
        <v>38</v>
      </c>
    </row>
    <row r="65" spans="1:9" s="142" customFormat="1" ht="25.5" customHeight="1" x14ac:dyDescent="0.25">
      <c r="A65" s="148">
        <v>63</v>
      </c>
      <c r="B65" s="132" t="s">
        <v>1350</v>
      </c>
      <c r="C65" s="132" t="s">
        <v>1351</v>
      </c>
      <c r="D65" s="162" t="s">
        <v>275</v>
      </c>
      <c r="E65" s="149">
        <v>218.4</v>
      </c>
      <c r="F65" s="150">
        <v>41</v>
      </c>
      <c r="G65" s="148">
        <v>1</v>
      </c>
      <c r="H65" s="230">
        <v>45208</v>
      </c>
      <c r="I65" s="133" t="s">
        <v>117</v>
      </c>
    </row>
    <row r="66" spans="1:9" s="142" customFormat="1" ht="25.5" customHeight="1" x14ac:dyDescent="0.25">
      <c r="A66" s="148">
        <v>64</v>
      </c>
      <c r="B66" s="132" t="s">
        <v>41</v>
      </c>
      <c r="C66" s="132" t="s">
        <v>42</v>
      </c>
      <c r="D66" s="162" t="s">
        <v>43</v>
      </c>
      <c r="E66" s="149">
        <v>200</v>
      </c>
      <c r="F66" s="150">
        <v>33</v>
      </c>
      <c r="G66" s="148">
        <v>1</v>
      </c>
      <c r="H66" s="230">
        <v>44953</v>
      </c>
      <c r="I66" s="133" t="s">
        <v>26</v>
      </c>
    </row>
    <row r="67" spans="1:9" s="142" customFormat="1" ht="25.5" customHeight="1" x14ac:dyDescent="0.25">
      <c r="A67" s="148">
        <v>65</v>
      </c>
      <c r="B67" s="132" t="s">
        <v>762</v>
      </c>
      <c r="C67" s="132" t="s">
        <v>762</v>
      </c>
      <c r="D67" s="162" t="s">
        <v>763</v>
      </c>
      <c r="E67" s="149">
        <v>165</v>
      </c>
      <c r="F67" s="150">
        <v>35</v>
      </c>
      <c r="G67" s="148">
        <v>2</v>
      </c>
      <c r="H67" s="230">
        <v>45121</v>
      </c>
      <c r="I67" s="133" t="s">
        <v>26</v>
      </c>
    </row>
    <row r="68" spans="1:9" s="142" customFormat="1" ht="25.5" customHeight="1" x14ac:dyDescent="0.25">
      <c r="A68" s="148">
        <v>66</v>
      </c>
      <c r="B68" s="132" t="s">
        <v>1038</v>
      </c>
      <c r="C68" s="132" t="s">
        <v>1039</v>
      </c>
      <c r="D68" s="162" t="s">
        <v>13</v>
      </c>
      <c r="E68" s="149">
        <v>157</v>
      </c>
      <c r="F68" s="150">
        <v>28</v>
      </c>
      <c r="G68" s="148">
        <v>1</v>
      </c>
      <c r="H68" s="230">
        <v>45177</v>
      </c>
      <c r="I68" s="133" t="s">
        <v>55</v>
      </c>
    </row>
    <row r="69" spans="1:9" s="142" customFormat="1" ht="25.5" customHeight="1" x14ac:dyDescent="0.25">
      <c r="A69" s="148">
        <v>67</v>
      </c>
      <c r="B69" s="132" t="s">
        <v>1161</v>
      </c>
      <c r="C69" s="132" t="s">
        <v>1160</v>
      </c>
      <c r="D69" s="162" t="s">
        <v>63</v>
      </c>
      <c r="E69" s="149">
        <v>142.4</v>
      </c>
      <c r="F69" s="150">
        <v>26</v>
      </c>
      <c r="G69" s="148">
        <v>2</v>
      </c>
      <c r="H69" s="230">
        <v>45233</v>
      </c>
      <c r="I69" s="133" t="s">
        <v>82</v>
      </c>
    </row>
    <row r="70" spans="1:9" s="142" customFormat="1" ht="25.5" customHeight="1" x14ac:dyDescent="0.25">
      <c r="A70" s="148">
        <v>68</v>
      </c>
      <c r="B70" s="132" t="s">
        <v>1176</v>
      </c>
      <c r="C70" s="132" t="s">
        <v>1176</v>
      </c>
      <c r="D70" s="162" t="s">
        <v>1270</v>
      </c>
      <c r="E70" s="149">
        <v>116.3</v>
      </c>
      <c r="F70" s="150">
        <v>32</v>
      </c>
      <c r="G70" s="148">
        <v>2</v>
      </c>
      <c r="H70" s="230">
        <v>45259</v>
      </c>
      <c r="I70" s="133" t="s">
        <v>1177</v>
      </c>
    </row>
    <row r="71" spans="1:9" s="142" customFormat="1" ht="25.5" customHeight="1" x14ac:dyDescent="0.25">
      <c r="A71" s="148">
        <v>69</v>
      </c>
      <c r="B71" s="132" t="s">
        <v>1019</v>
      </c>
      <c r="C71" s="132" t="s">
        <v>1019</v>
      </c>
      <c r="D71" s="162" t="s">
        <v>13</v>
      </c>
      <c r="E71" s="149">
        <v>87</v>
      </c>
      <c r="F71" s="150">
        <v>15</v>
      </c>
      <c r="G71" s="148">
        <v>1</v>
      </c>
      <c r="H71" s="230">
        <v>45198</v>
      </c>
      <c r="I71" s="133" t="s">
        <v>1020</v>
      </c>
    </row>
    <row r="72" spans="1:9" s="142" customFormat="1" ht="25.5" customHeight="1" x14ac:dyDescent="0.25">
      <c r="A72" s="148">
        <v>70</v>
      </c>
      <c r="B72" s="132" t="s">
        <v>253</v>
      </c>
      <c r="C72" s="132" t="s">
        <v>254</v>
      </c>
      <c r="D72" s="162" t="s">
        <v>10</v>
      </c>
      <c r="E72" s="149">
        <v>80</v>
      </c>
      <c r="F72" s="150">
        <v>16</v>
      </c>
      <c r="G72" s="148">
        <v>1</v>
      </c>
      <c r="H72" s="230">
        <v>43560</v>
      </c>
      <c r="I72" s="133" t="s">
        <v>38</v>
      </c>
    </row>
    <row r="73" spans="1:9" s="142" customFormat="1" ht="25.5" customHeight="1" x14ac:dyDescent="0.25">
      <c r="A73" s="148">
        <v>71</v>
      </c>
      <c r="B73" s="131" t="s">
        <v>191</v>
      </c>
      <c r="C73" s="131" t="s">
        <v>191</v>
      </c>
      <c r="D73" s="162" t="s">
        <v>13</v>
      </c>
      <c r="E73" s="149">
        <v>68.989999999999995</v>
      </c>
      <c r="F73" s="150">
        <v>21</v>
      </c>
      <c r="G73" s="148">
        <v>1</v>
      </c>
      <c r="H73" s="230">
        <v>44834</v>
      </c>
      <c r="I73" s="242" t="s">
        <v>38</v>
      </c>
    </row>
    <row r="74" spans="1:9" s="142" customFormat="1" ht="25.5" customHeight="1" x14ac:dyDescent="0.25">
      <c r="A74" s="148">
        <v>72</v>
      </c>
      <c r="B74" s="132" t="s">
        <v>1006</v>
      </c>
      <c r="C74" s="132" t="s">
        <v>1007</v>
      </c>
      <c r="D74" s="162" t="s">
        <v>689</v>
      </c>
      <c r="E74" s="149">
        <v>55</v>
      </c>
      <c r="F74" s="150">
        <v>11</v>
      </c>
      <c r="G74" s="148">
        <v>1</v>
      </c>
      <c r="H74" s="230">
        <v>45191</v>
      </c>
      <c r="I74" s="133" t="s">
        <v>82</v>
      </c>
    </row>
    <row r="75" spans="1:9" s="142" customFormat="1" ht="25.5" customHeight="1" x14ac:dyDescent="0.25">
      <c r="A75" s="148">
        <v>73</v>
      </c>
      <c r="B75" s="132" t="s">
        <v>1356</v>
      </c>
      <c r="C75" s="132" t="s">
        <v>1357</v>
      </c>
      <c r="D75" s="162" t="s">
        <v>1358</v>
      </c>
      <c r="E75" s="149">
        <v>35</v>
      </c>
      <c r="F75" s="150">
        <v>6</v>
      </c>
      <c r="G75" s="148">
        <v>1</v>
      </c>
      <c r="H75" s="230">
        <v>45256</v>
      </c>
      <c r="I75" s="133" t="s">
        <v>117</v>
      </c>
    </row>
    <row r="76" spans="1:9" s="142" customFormat="1" ht="25.5" customHeight="1" x14ac:dyDescent="0.25">
      <c r="A76" s="148">
        <v>74</v>
      </c>
      <c r="B76" s="132" t="s">
        <v>360</v>
      </c>
      <c r="C76" s="132" t="s">
        <v>359</v>
      </c>
      <c r="D76" s="162" t="s">
        <v>10</v>
      </c>
      <c r="E76" s="149">
        <v>8</v>
      </c>
      <c r="F76" s="150">
        <v>2</v>
      </c>
      <c r="G76" s="148">
        <v>1</v>
      </c>
      <c r="H76" s="230">
        <v>45044</v>
      </c>
      <c r="I76" s="133" t="s">
        <v>32</v>
      </c>
    </row>
    <row r="77" spans="1:9" s="142" customFormat="1" ht="25.5" customHeight="1" thickBot="1" x14ac:dyDescent="0.3">
      <c r="A77" s="175"/>
      <c r="B77" s="171"/>
      <c r="C77" s="171"/>
      <c r="D77" s="176"/>
      <c r="E77" s="167"/>
      <c r="F77" s="168"/>
      <c r="G77" s="175"/>
      <c r="H77" s="284"/>
      <c r="I77" s="176"/>
    </row>
    <row r="78" spans="1:9" s="142" customFormat="1" ht="25.5" customHeight="1" thickBot="1" x14ac:dyDescent="0.3">
      <c r="A78" s="175"/>
      <c r="B78" s="171"/>
      <c r="C78" s="171"/>
      <c r="D78" s="176"/>
      <c r="E78" s="243">
        <f>SUM(E3:E77)</f>
        <v>1671321.3499999996</v>
      </c>
      <c r="F78" s="279">
        <f>SUM(F3:F77)</f>
        <v>265366</v>
      </c>
      <c r="G78" s="175"/>
      <c r="H78" s="284"/>
      <c r="I78" s="176"/>
    </row>
    <row r="79" spans="1:9" s="142" customFormat="1" ht="25.5" customHeight="1" x14ac:dyDescent="0.25">
      <c r="A79" s="175"/>
      <c r="B79" s="171"/>
      <c r="C79" s="171"/>
      <c r="D79" s="176"/>
      <c r="E79" s="285"/>
      <c r="F79" s="286"/>
      <c r="G79" s="175"/>
      <c r="H79" s="284"/>
      <c r="I79" s="176"/>
    </row>
  </sheetData>
  <mergeCells count="1">
    <mergeCell ref="A1:I1"/>
  </mergeCells>
  <conditionalFormatting sqref="B20">
    <cfRule type="duplicateValues" dxfId="5" priority="1"/>
  </conditionalFormatting>
  <conditionalFormatting sqref="B24 B3:B8 B26:B29 B11:B22">
    <cfRule type="duplicateValues" dxfId="4" priority="39"/>
  </conditionalFormatting>
  <conditionalFormatting sqref="C29">
    <cfRule type="duplicateValues" dxfId="3" priority="3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DB05-83A3-4509-9FC9-62379D1542DF}">
  <dimension ref="A1:I90"/>
  <sheetViews>
    <sheetView topLeftCell="A67" zoomScale="75" zoomScaleNormal="75" workbookViewId="0">
      <selection activeCell="A35" sqref="A35:A86"/>
    </sheetView>
  </sheetViews>
  <sheetFormatPr defaultColWidth="0" defaultRowHeight="0" customHeight="1" zeroHeight="1" x14ac:dyDescent="0.25"/>
  <cols>
    <col min="1" max="1" width="5.7109375" style="142" customWidth="1"/>
    <col min="2" max="3" width="30.7109375" style="143" customWidth="1"/>
    <col min="4" max="4" width="20.7109375" style="153" customWidth="1"/>
    <col min="5" max="5" width="20.7109375" style="144" customWidth="1"/>
    <col min="6" max="6" width="20.7109375" style="145" customWidth="1"/>
    <col min="7" max="7" width="20.7109375" style="142" customWidth="1"/>
    <col min="8" max="8" width="20.7109375" style="287" customWidth="1"/>
    <col min="9" max="9" width="30.7109375" style="143" customWidth="1"/>
    <col min="10" max="16384" width="8.85546875" style="15" hidden="1"/>
  </cols>
  <sheetData>
    <row r="1" spans="1:9" s="138" customFormat="1" ht="49.5" customHeight="1" x14ac:dyDescent="0.25">
      <c r="A1" s="326" t="s">
        <v>1213</v>
      </c>
      <c r="B1" s="327"/>
      <c r="C1" s="327"/>
      <c r="D1" s="327"/>
      <c r="E1" s="327"/>
      <c r="F1" s="327"/>
      <c r="G1" s="327"/>
      <c r="H1" s="327"/>
      <c r="I1" s="327"/>
    </row>
    <row r="2" spans="1:9" ht="30" customHeight="1" x14ac:dyDescent="0.25">
      <c r="A2" s="245" t="s">
        <v>644</v>
      </c>
      <c r="B2" s="246" t="s">
        <v>0</v>
      </c>
      <c r="C2" s="247" t="s">
        <v>1</v>
      </c>
      <c r="D2" s="246" t="s">
        <v>2</v>
      </c>
      <c r="E2" s="248" t="s">
        <v>3</v>
      </c>
      <c r="F2" s="249" t="s">
        <v>4</v>
      </c>
      <c r="G2" s="250" t="s">
        <v>5</v>
      </c>
      <c r="H2" s="280" t="s">
        <v>6</v>
      </c>
      <c r="I2" s="252" t="s">
        <v>7</v>
      </c>
    </row>
    <row r="3" spans="1:9" ht="26.1" customHeight="1" x14ac:dyDescent="0.25">
      <c r="A3" s="148">
        <v>1</v>
      </c>
      <c r="B3" s="132" t="s">
        <v>1154</v>
      </c>
      <c r="C3" s="132" t="s">
        <v>1155</v>
      </c>
      <c r="D3" s="162" t="s">
        <v>60</v>
      </c>
      <c r="E3" s="149">
        <v>418753.58</v>
      </c>
      <c r="F3" s="150">
        <v>57305</v>
      </c>
      <c r="G3" s="148">
        <v>21</v>
      </c>
      <c r="H3" s="230">
        <v>45261</v>
      </c>
      <c r="I3" s="133" t="s">
        <v>46</v>
      </c>
    </row>
    <row r="4" spans="1:9" ht="26.1" customHeight="1" x14ac:dyDescent="0.25">
      <c r="A4" s="148">
        <v>2</v>
      </c>
      <c r="B4" s="132" t="s">
        <v>1265</v>
      </c>
      <c r="C4" s="132" t="s">
        <v>1265</v>
      </c>
      <c r="D4" s="162" t="s">
        <v>13</v>
      </c>
      <c r="E4" s="149">
        <v>380954</v>
      </c>
      <c r="F4" s="150">
        <v>50342</v>
      </c>
      <c r="G4" s="148">
        <v>24</v>
      </c>
      <c r="H4" s="230">
        <v>45289</v>
      </c>
      <c r="I4" s="133" t="s">
        <v>1266</v>
      </c>
    </row>
    <row r="5" spans="1:9" ht="26.1" customHeight="1" x14ac:dyDescent="0.25">
      <c r="A5" s="148">
        <v>3</v>
      </c>
      <c r="B5" s="132" t="s">
        <v>1284</v>
      </c>
      <c r="C5" s="132" t="s">
        <v>1285</v>
      </c>
      <c r="D5" s="162" t="s">
        <v>60</v>
      </c>
      <c r="E5" s="149">
        <v>332098.06</v>
      </c>
      <c r="F5" s="150">
        <v>57223</v>
      </c>
      <c r="G5" s="148">
        <v>19</v>
      </c>
      <c r="H5" s="230">
        <v>45275</v>
      </c>
      <c r="I5" s="133" t="s">
        <v>24</v>
      </c>
    </row>
    <row r="6" spans="1:9" ht="26.1" customHeight="1" x14ac:dyDescent="0.25">
      <c r="A6" s="148">
        <v>4</v>
      </c>
      <c r="B6" s="132" t="s">
        <v>1250</v>
      </c>
      <c r="C6" s="132" t="s">
        <v>1249</v>
      </c>
      <c r="D6" s="162" t="s">
        <v>1107</v>
      </c>
      <c r="E6" s="149">
        <v>229679.16</v>
      </c>
      <c r="F6" s="150">
        <v>40360</v>
      </c>
      <c r="G6" s="148">
        <v>32</v>
      </c>
      <c r="H6" s="230">
        <v>45282</v>
      </c>
      <c r="I6" s="133" t="s">
        <v>18</v>
      </c>
    </row>
    <row r="7" spans="1:9" ht="26.1" customHeight="1" x14ac:dyDescent="0.25">
      <c r="A7" s="148">
        <v>5</v>
      </c>
      <c r="B7" s="132" t="s">
        <v>1167</v>
      </c>
      <c r="C7" s="132" t="s">
        <v>1168</v>
      </c>
      <c r="D7" s="162" t="s">
        <v>10</v>
      </c>
      <c r="E7" s="149">
        <v>153996.24</v>
      </c>
      <c r="F7" s="150">
        <v>29074</v>
      </c>
      <c r="G7" s="148">
        <v>24</v>
      </c>
      <c r="H7" s="230">
        <v>45254</v>
      </c>
      <c r="I7" s="133" t="s">
        <v>11</v>
      </c>
    </row>
    <row r="8" spans="1:9" ht="26.1" customHeight="1" x14ac:dyDescent="0.25">
      <c r="A8" s="148">
        <v>6</v>
      </c>
      <c r="B8" s="132" t="s">
        <v>1286</v>
      </c>
      <c r="C8" s="132" t="s">
        <v>1287</v>
      </c>
      <c r="D8" s="162" t="s">
        <v>10</v>
      </c>
      <c r="E8" s="149">
        <v>128488.92</v>
      </c>
      <c r="F8" s="150">
        <v>17968</v>
      </c>
      <c r="G8" s="148">
        <v>16</v>
      </c>
      <c r="H8" s="230">
        <v>45282</v>
      </c>
      <c r="I8" s="133" t="s">
        <v>24</v>
      </c>
    </row>
    <row r="9" spans="1:9" ht="26.1" customHeight="1" x14ac:dyDescent="0.25">
      <c r="A9" s="148">
        <v>7</v>
      </c>
      <c r="B9" s="132" t="s">
        <v>1146</v>
      </c>
      <c r="C9" s="132" t="s">
        <v>1147</v>
      </c>
      <c r="D9" s="162" t="s">
        <v>10</v>
      </c>
      <c r="E9" s="149">
        <v>113168.82</v>
      </c>
      <c r="F9" s="150">
        <v>16935</v>
      </c>
      <c r="G9" s="148">
        <v>12</v>
      </c>
      <c r="H9" s="230">
        <v>45247</v>
      </c>
      <c r="I9" s="133" t="s">
        <v>26</v>
      </c>
    </row>
    <row r="10" spans="1:9" ht="26.1" customHeight="1" x14ac:dyDescent="0.25">
      <c r="A10" s="148">
        <v>8</v>
      </c>
      <c r="B10" s="132" t="s">
        <v>1253</v>
      </c>
      <c r="C10" s="132" t="s">
        <v>1254</v>
      </c>
      <c r="D10" s="162" t="s">
        <v>87</v>
      </c>
      <c r="E10" s="149">
        <v>33936</v>
      </c>
      <c r="F10" s="150">
        <v>6844</v>
      </c>
      <c r="G10" s="148">
        <v>18</v>
      </c>
      <c r="H10" s="230">
        <v>45268</v>
      </c>
      <c r="I10" s="133" t="s">
        <v>55</v>
      </c>
    </row>
    <row r="11" spans="1:9" ht="26.1" customHeight="1" x14ac:dyDescent="0.25">
      <c r="A11" s="148">
        <v>9</v>
      </c>
      <c r="B11" s="132" t="s">
        <v>1288</v>
      </c>
      <c r="C11" s="132" t="s">
        <v>1289</v>
      </c>
      <c r="D11" s="162" t="s">
        <v>10</v>
      </c>
      <c r="E11" s="149">
        <v>33855.83</v>
      </c>
      <c r="F11" s="150">
        <v>4780</v>
      </c>
      <c r="G11" s="148">
        <v>14</v>
      </c>
      <c r="H11" s="230">
        <v>45268</v>
      </c>
      <c r="I11" s="133" t="s">
        <v>46</v>
      </c>
    </row>
    <row r="12" spans="1:9" ht="26.1" customHeight="1" x14ac:dyDescent="0.25">
      <c r="A12" s="148">
        <v>10</v>
      </c>
      <c r="B12" s="132" t="s">
        <v>1251</v>
      </c>
      <c r="C12" s="132" t="s">
        <v>1252</v>
      </c>
      <c r="D12" s="162" t="s">
        <v>131</v>
      </c>
      <c r="E12" s="149">
        <v>28893.99</v>
      </c>
      <c r="F12" s="150">
        <v>6255</v>
      </c>
      <c r="G12" s="148">
        <v>16</v>
      </c>
      <c r="H12" s="230">
        <v>45261</v>
      </c>
      <c r="I12" s="133" t="s">
        <v>341</v>
      </c>
    </row>
    <row r="13" spans="1:9" ht="26.1" customHeight="1" x14ac:dyDescent="0.25">
      <c r="A13" s="148">
        <v>11</v>
      </c>
      <c r="B13" s="132" t="s">
        <v>1188</v>
      </c>
      <c r="C13" s="132" t="s">
        <v>1188</v>
      </c>
      <c r="D13" s="162" t="s">
        <v>13</v>
      </c>
      <c r="E13" s="149">
        <v>24787.190000000002</v>
      </c>
      <c r="F13" s="150">
        <v>3334</v>
      </c>
      <c r="G13" s="148">
        <v>5</v>
      </c>
      <c r="H13" s="230">
        <v>45261</v>
      </c>
      <c r="I13" s="133" t="s">
        <v>979</v>
      </c>
    </row>
    <row r="14" spans="1:9" ht="26.1" customHeight="1" x14ac:dyDescent="0.25">
      <c r="A14" s="148">
        <v>12</v>
      </c>
      <c r="B14" s="132" t="s">
        <v>1297</v>
      </c>
      <c r="C14" s="132" t="s">
        <v>1298</v>
      </c>
      <c r="D14" s="162" t="s">
        <v>10</v>
      </c>
      <c r="E14" s="149">
        <v>24771.950000000012</v>
      </c>
      <c r="F14" s="150">
        <v>3956</v>
      </c>
      <c r="G14" s="148">
        <v>18</v>
      </c>
      <c r="H14" s="230">
        <v>45275</v>
      </c>
      <c r="I14" s="133" t="s">
        <v>38</v>
      </c>
    </row>
    <row r="15" spans="1:9" ht="26.1" customHeight="1" x14ac:dyDescent="0.25">
      <c r="A15" s="148">
        <v>13</v>
      </c>
      <c r="B15" s="132" t="s">
        <v>1162</v>
      </c>
      <c r="C15" s="132" t="s">
        <v>1163</v>
      </c>
      <c r="D15" s="162" t="s">
        <v>1164</v>
      </c>
      <c r="E15" s="149">
        <v>23315.19</v>
      </c>
      <c r="F15" s="150">
        <v>3742</v>
      </c>
      <c r="G15" s="148">
        <v>15</v>
      </c>
      <c r="H15" s="230">
        <v>45254</v>
      </c>
      <c r="I15" s="133" t="s">
        <v>38</v>
      </c>
    </row>
    <row r="16" spans="1:9" ht="26.1" customHeight="1" x14ac:dyDescent="0.25">
      <c r="A16" s="148">
        <v>14</v>
      </c>
      <c r="B16" s="132" t="s">
        <v>1152</v>
      </c>
      <c r="C16" s="132" t="s">
        <v>1153</v>
      </c>
      <c r="D16" s="162" t="s">
        <v>63</v>
      </c>
      <c r="E16" s="149">
        <v>20182.96</v>
      </c>
      <c r="F16" s="150">
        <v>3158</v>
      </c>
      <c r="G16" s="148">
        <v>12</v>
      </c>
      <c r="H16" s="230">
        <v>45254</v>
      </c>
      <c r="I16" s="133" t="s">
        <v>26</v>
      </c>
    </row>
    <row r="17" spans="1:9" ht="25.5" customHeight="1" x14ac:dyDescent="0.25">
      <c r="A17" s="148">
        <v>15</v>
      </c>
      <c r="B17" s="132" t="s">
        <v>1242</v>
      </c>
      <c r="C17" s="132" t="s">
        <v>1243</v>
      </c>
      <c r="D17" s="162" t="s">
        <v>1244</v>
      </c>
      <c r="E17" s="149">
        <v>18807</v>
      </c>
      <c r="F17" s="150">
        <v>3036</v>
      </c>
      <c r="G17" s="148">
        <v>11</v>
      </c>
      <c r="H17" s="230">
        <v>45282</v>
      </c>
      <c r="I17" s="133" t="s">
        <v>105</v>
      </c>
    </row>
    <row r="18" spans="1:9" ht="26.1" customHeight="1" x14ac:dyDescent="0.25">
      <c r="A18" s="148">
        <v>16</v>
      </c>
      <c r="B18" s="132" t="s">
        <v>1178</v>
      </c>
      <c r="C18" s="132" t="s">
        <v>1178</v>
      </c>
      <c r="D18" s="162" t="s">
        <v>13</v>
      </c>
      <c r="E18" s="149">
        <v>39419</v>
      </c>
      <c r="F18" s="150">
        <v>6045</v>
      </c>
      <c r="G18" s="148">
        <v>10</v>
      </c>
      <c r="H18" s="230">
        <v>45254</v>
      </c>
      <c r="I18" s="133" t="s">
        <v>1179</v>
      </c>
    </row>
    <row r="19" spans="1:9" ht="25.5" customHeight="1" x14ac:dyDescent="0.25">
      <c r="A19" s="148">
        <v>17</v>
      </c>
      <c r="B19" s="132" t="s">
        <v>1247</v>
      </c>
      <c r="C19" s="132" t="s">
        <v>1247</v>
      </c>
      <c r="D19" s="162" t="s">
        <v>1248</v>
      </c>
      <c r="E19" s="149">
        <v>15600.72</v>
      </c>
      <c r="F19" s="150">
        <v>3012</v>
      </c>
      <c r="G19" s="148">
        <v>19</v>
      </c>
      <c r="H19" s="230">
        <v>45289</v>
      </c>
      <c r="I19" s="133" t="s">
        <v>32</v>
      </c>
    </row>
    <row r="20" spans="1:9" ht="26.1" customHeight="1" x14ac:dyDescent="0.25">
      <c r="A20" s="148">
        <v>18</v>
      </c>
      <c r="B20" s="132" t="s">
        <v>1093</v>
      </c>
      <c r="C20" s="132" t="s">
        <v>1094</v>
      </c>
      <c r="D20" s="162" t="s">
        <v>315</v>
      </c>
      <c r="E20" s="149">
        <v>11625.74</v>
      </c>
      <c r="F20" s="150">
        <v>2187</v>
      </c>
      <c r="G20" s="148">
        <v>10</v>
      </c>
      <c r="H20" s="230" t="s">
        <v>1095</v>
      </c>
      <c r="I20" s="133" t="s">
        <v>737</v>
      </c>
    </row>
    <row r="21" spans="1:9" ht="26.1" customHeight="1" x14ac:dyDescent="0.25">
      <c r="A21" s="148">
        <v>19</v>
      </c>
      <c r="B21" s="132" t="s">
        <v>1255</v>
      </c>
      <c r="C21" s="132" t="s">
        <v>1256</v>
      </c>
      <c r="D21" s="162" t="s">
        <v>10</v>
      </c>
      <c r="E21" s="149">
        <v>11241</v>
      </c>
      <c r="F21" s="150">
        <v>1648</v>
      </c>
      <c r="G21" s="148">
        <v>14</v>
      </c>
      <c r="H21" s="230">
        <v>45275</v>
      </c>
      <c r="I21" s="133" t="s">
        <v>55</v>
      </c>
    </row>
    <row r="22" spans="1:9" ht="26.1" customHeight="1" x14ac:dyDescent="0.25">
      <c r="A22" s="148">
        <v>20</v>
      </c>
      <c r="B22" s="132" t="s">
        <v>1245</v>
      </c>
      <c r="C22" s="132" t="s">
        <v>1246</v>
      </c>
      <c r="D22" s="162" t="s">
        <v>10</v>
      </c>
      <c r="E22" s="149">
        <v>8191.7</v>
      </c>
      <c r="F22" s="150">
        <v>1240</v>
      </c>
      <c r="G22" s="148">
        <v>13</v>
      </c>
      <c r="H22" s="230">
        <v>45268</v>
      </c>
      <c r="I22" s="133" t="s">
        <v>32</v>
      </c>
    </row>
    <row r="23" spans="1:9" ht="26.1" customHeight="1" x14ac:dyDescent="0.25">
      <c r="A23" s="148">
        <v>21</v>
      </c>
      <c r="B23" s="132" t="s">
        <v>1174</v>
      </c>
      <c r="C23" s="132" t="s">
        <v>1174</v>
      </c>
      <c r="D23" s="162" t="s">
        <v>13</v>
      </c>
      <c r="E23" s="149">
        <v>6230</v>
      </c>
      <c r="F23" s="150">
        <v>938</v>
      </c>
      <c r="G23" s="148">
        <v>10</v>
      </c>
      <c r="H23" s="230">
        <v>45233</v>
      </c>
      <c r="I23" s="133" t="s">
        <v>1175</v>
      </c>
    </row>
    <row r="24" spans="1:9" ht="26.1" customHeight="1" x14ac:dyDescent="0.25">
      <c r="A24" s="148">
        <v>22</v>
      </c>
      <c r="B24" s="171" t="s">
        <v>1257</v>
      </c>
      <c r="C24" s="132" t="s">
        <v>1258</v>
      </c>
      <c r="D24" s="162" t="s">
        <v>1259</v>
      </c>
      <c r="E24" s="149">
        <v>6150</v>
      </c>
      <c r="F24" s="150">
        <v>938</v>
      </c>
      <c r="G24" s="148">
        <v>8</v>
      </c>
      <c r="H24" s="230">
        <v>45282</v>
      </c>
      <c r="I24" s="133" t="s">
        <v>147</v>
      </c>
    </row>
    <row r="25" spans="1:9" ht="26.1" customHeight="1" x14ac:dyDescent="0.25">
      <c r="A25" s="148">
        <v>23</v>
      </c>
      <c r="B25" s="132" t="s">
        <v>1180</v>
      </c>
      <c r="C25" s="132" t="s">
        <v>1181</v>
      </c>
      <c r="D25" s="162" t="s">
        <v>181</v>
      </c>
      <c r="E25" s="149">
        <v>6068</v>
      </c>
      <c r="F25" s="150">
        <v>1017</v>
      </c>
      <c r="G25" s="148">
        <v>6</v>
      </c>
      <c r="H25" s="230">
        <v>45254</v>
      </c>
      <c r="I25" s="133" t="s">
        <v>105</v>
      </c>
    </row>
    <row r="26" spans="1:9" ht="26.1" customHeight="1" x14ac:dyDescent="0.25">
      <c r="A26" s="148">
        <v>24</v>
      </c>
      <c r="B26" s="132" t="s">
        <v>1083</v>
      </c>
      <c r="C26" s="132" t="s">
        <v>1084</v>
      </c>
      <c r="D26" s="162" t="s">
        <v>10</v>
      </c>
      <c r="E26" s="149">
        <v>5656.09</v>
      </c>
      <c r="F26" s="150">
        <v>1111</v>
      </c>
      <c r="G26" s="148">
        <v>10</v>
      </c>
      <c r="H26" s="230">
        <v>45212</v>
      </c>
      <c r="I26" s="133" t="s">
        <v>18</v>
      </c>
    </row>
    <row r="27" spans="1:9" ht="26.1" customHeight="1" x14ac:dyDescent="0.25">
      <c r="A27" s="148">
        <v>25</v>
      </c>
      <c r="B27" s="132" t="s">
        <v>1214</v>
      </c>
      <c r="C27" s="132" t="s">
        <v>1215</v>
      </c>
      <c r="D27" s="162" t="s">
        <v>1216</v>
      </c>
      <c r="E27" s="149">
        <v>5365</v>
      </c>
      <c r="F27" s="150">
        <v>1240</v>
      </c>
      <c r="G27" s="148">
        <v>8</v>
      </c>
      <c r="H27" s="230">
        <v>45268</v>
      </c>
      <c r="I27" s="133" t="s">
        <v>105</v>
      </c>
    </row>
    <row r="28" spans="1:9" s="142" customFormat="1" ht="26.1" customHeight="1" x14ac:dyDescent="0.25">
      <c r="A28" s="148">
        <v>26</v>
      </c>
      <c r="B28" s="132" t="s">
        <v>1088</v>
      </c>
      <c r="C28" s="132" t="s">
        <v>1119</v>
      </c>
      <c r="D28" s="162" t="s">
        <v>10</v>
      </c>
      <c r="E28" s="149">
        <v>4933.38</v>
      </c>
      <c r="F28" s="150">
        <v>688</v>
      </c>
      <c r="G28" s="148">
        <v>6</v>
      </c>
      <c r="H28" s="230">
        <v>45219</v>
      </c>
      <c r="I28" s="133" t="s">
        <v>737</v>
      </c>
    </row>
    <row r="29" spans="1:9" s="142" customFormat="1" ht="26.1" customHeight="1" x14ac:dyDescent="0.25">
      <c r="A29" s="148">
        <v>27</v>
      </c>
      <c r="B29" s="132" t="s">
        <v>1113</v>
      </c>
      <c r="C29" s="132" t="s">
        <v>1114</v>
      </c>
      <c r="D29" s="162" t="s">
        <v>1115</v>
      </c>
      <c r="E29" s="149">
        <v>4404.8</v>
      </c>
      <c r="F29" s="150">
        <v>666</v>
      </c>
      <c r="G29" s="148">
        <v>5</v>
      </c>
      <c r="H29" s="230">
        <v>45219</v>
      </c>
      <c r="I29" s="133" t="s">
        <v>1116</v>
      </c>
    </row>
    <row r="30" spans="1:9" s="142" customFormat="1" ht="26.1" customHeight="1" x14ac:dyDescent="0.25">
      <c r="A30" s="148">
        <v>28</v>
      </c>
      <c r="B30" s="132" t="s">
        <v>1219</v>
      </c>
      <c r="C30" s="132" t="s">
        <v>1219</v>
      </c>
      <c r="D30" s="162" t="s">
        <v>1220</v>
      </c>
      <c r="E30" s="149">
        <v>4098</v>
      </c>
      <c r="F30" s="150">
        <v>687</v>
      </c>
      <c r="G30" s="148">
        <v>8</v>
      </c>
      <c r="H30" s="230">
        <v>45261</v>
      </c>
      <c r="I30" s="133" t="s">
        <v>105</v>
      </c>
    </row>
    <row r="31" spans="1:9" s="142" customFormat="1" ht="26.1" customHeight="1" x14ac:dyDescent="0.25">
      <c r="A31" s="148">
        <v>29</v>
      </c>
      <c r="B31" s="132" t="s">
        <v>1085</v>
      </c>
      <c r="C31" s="132" t="s">
        <v>1086</v>
      </c>
      <c r="D31" s="162" t="s">
        <v>10</v>
      </c>
      <c r="E31" s="149">
        <v>3638.19</v>
      </c>
      <c r="F31" s="150">
        <v>610</v>
      </c>
      <c r="G31" s="148">
        <v>6</v>
      </c>
      <c r="H31" s="230">
        <v>45226</v>
      </c>
      <c r="I31" s="137" t="s">
        <v>18</v>
      </c>
    </row>
    <row r="32" spans="1:9" s="142" customFormat="1" ht="25.5" customHeight="1" x14ac:dyDescent="0.25">
      <c r="A32" s="148">
        <v>30</v>
      </c>
      <c r="B32" s="132" t="s">
        <v>1273</v>
      </c>
      <c r="C32" s="132" t="s">
        <v>1272</v>
      </c>
      <c r="D32" s="162" t="s">
        <v>1274</v>
      </c>
      <c r="E32" s="149">
        <v>3579.21</v>
      </c>
      <c r="F32" s="150">
        <v>991</v>
      </c>
      <c r="G32" s="148">
        <v>9</v>
      </c>
      <c r="H32" s="230">
        <v>45275</v>
      </c>
      <c r="I32" s="133" t="s">
        <v>1268</v>
      </c>
    </row>
    <row r="33" spans="1:9" s="142" customFormat="1" ht="25.5" customHeight="1" x14ac:dyDescent="0.25">
      <c r="A33" s="148">
        <v>31</v>
      </c>
      <c r="B33" s="132" t="s">
        <v>1182</v>
      </c>
      <c r="C33" s="132" t="s">
        <v>1183</v>
      </c>
      <c r="D33" s="162" t="s">
        <v>10</v>
      </c>
      <c r="E33" s="149">
        <v>3216</v>
      </c>
      <c r="F33" s="150">
        <v>474</v>
      </c>
      <c r="G33" s="148">
        <v>6</v>
      </c>
      <c r="H33" s="230">
        <v>45254</v>
      </c>
      <c r="I33" s="133" t="s">
        <v>55</v>
      </c>
    </row>
    <row r="34" spans="1:9" s="142" customFormat="1" ht="25.5" customHeight="1" x14ac:dyDescent="0.25">
      <c r="A34" s="148">
        <v>32</v>
      </c>
      <c r="B34" s="132" t="s">
        <v>1263</v>
      </c>
      <c r="C34" s="132" t="s">
        <v>1263</v>
      </c>
      <c r="D34" s="162" t="s">
        <v>13</v>
      </c>
      <c r="E34" s="149">
        <v>2972.4800000000005</v>
      </c>
      <c r="F34" s="150">
        <v>434</v>
      </c>
      <c r="G34" s="148">
        <v>7</v>
      </c>
      <c r="H34" s="230">
        <v>45275</v>
      </c>
      <c r="I34" s="133" t="s">
        <v>1264</v>
      </c>
    </row>
    <row r="35" spans="1:9" s="142" customFormat="1" ht="25.5" customHeight="1" x14ac:dyDescent="0.25">
      <c r="A35" s="148">
        <v>33</v>
      </c>
      <c r="B35" s="132" t="s">
        <v>1176</v>
      </c>
      <c r="C35" s="132" t="s">
        <v>1176</v>
      </c>
      <c r="D35" s="162" t="s">
        <v>1270</v>
      </c>
      <c r="E35" s="149">
        <v>2900.7</v>
      </c>
      <c r="F35" s="150">
        <v>557</v>
      </c>
      <c r="G35" s="148">
        <v>3</v>
      </c>
      <c r="H35" s="230">
        <v>45259</v>
      </c>
      <c r="I35" s="133" t="s">
        <v>1177</v>
      </c>
    </row>
    <row r="36" spans="1:9" s="142" customFormat="1" ht="25.5" customHeight="1" x14ac:dyDescent="0.25">
      <c r="A36" s="148">
        <v>34</v>
      </c>
      <c r="B36" s="132" t="s">
        <v>1031</v>
      </c>
      <c r="C36" s="132" t="s">
        <v>1031</v>
      </c>
      <c r="D36" s="162" t="s">
        <v>1032</v>
      </c>
      <c r="E36" s="149">
        <v>2725.2</v>
      </c>
      <c r="F36" s="150">
        <v>415</v>
      </c>
      <c r="G36" s="148">
        <v>5</v>
      </c>
      <c r="H36" s="230">
        <v>45191</v>
      </c>
      <c r="I36" s="133" t="s">
        <v>38</v>
      </c>
    </row>
    <row r="37" spans="1:9" s="142" customFormat="1" ht="25.5" customHeight="1" x14ac:dyDescent="0.25">
      <c r="A37" s="148">
        <v>35</v>
      </c>
      <c r="B37" s="132" t="s">
        <v>1260</v>
      </c>
      <c r="C37" s="132" t="s">
        <v>1261</v>
      </c>
      <c r="D37" s="162" t="s">
        <v>1262</v>
      </c>
      <c r="E37" s="149">
        <v>2708</v>
      </c>
      <c r="F37" s="150">
        <v>510</v>
      </c>
      <c r="G37" s="148">
        <v>5</v>
      </c>
      <c r="H37" s="230">
        <v>45275</v>
      </c>
      <c r="I37" s="133" t="s">
        <v>147</v>
      </c>
    </row>
    <row r="38" spans="1:9" s="142" customFormat="1" ht="25.5" customHeight="1" x14ac:dyDescent="0.25">
      <c r="A38" s="148">
        <v>36</v>
      </c>
      <c r="B38" s="132" t="s">
        <v>835</v>
      </c>
      <c r="C38" s="132" t="s">
        <v>836</v>
      </c>
      <c r="D38" s="162" t="s">
        <v>837</v>
      </c>
      <c r="E38" s="149">
        <v>2160</v>
      </c>
      <c r="F38" s="150">
        <v>596</v>
      </c>
      <c r="G38" s="148">
        <v>1</v>
      </c>
      <c r="H38" s="230">
        <v>44716</v>
      </c>
      <c r="I38" s="133" t="s">
        <v>831</v>
      </c>
    </row>
    <row r="39" spans="1:9" s="142" customFormat="1" ht="25.5" customHeight="1" x14ac:dyDescent="0.25">
      <c r="A39" s="148">
        <v>37</v>
      </c>
      <c r="B39" s="132" t="s">
        <v>1150</v>
      </c>
      <c r="C39" s="132" t="s">
        <v>1151</v>
      </c>
      <c r="D39" s="162" t="s">
        <v>63</v>
      </c>
      <c r="E39" s="149">
        <v>1896.56</v>
      </c>
      <c r="F39" s="150">
        <v>361</v>
      </c>
      <c r="G39" s="148">
        <v>6</v>
      </c>
      <c r="H39" s="230">
        <v>45240</v>
      </c>
      <c r="I39" s="133" t="s">
        <v>26</v>
      </c>
    </row>
    <row r="40" spans="1:9" s="142" customFormat="1" ht="25.5" customHeight="1" x14ac:dyDescent="0.25">
      <c r="A40" s="148">
        <v>38</v>
      </c>
      <c r="B40" s="132" t="s">
        <v>1299</v>
      </c>
      <c r="C40" s="132" t="s">
        <v>1300</v>
      </c>
      <c r="D40" s="162" t="s">
        <v>131</v>
      </c>
      <c r="E40" s="149">
        <v>1796.08</v>
      </c>
      <c r="F40" s="150">
        <v>383</v>
      </c>
      <c r="G40" s="148">
        <v>13</v>
      </c>
      <c r="H40" s="230">
        <v>45282</v>
      </c>
      <c r="I40" s="133" t="s">
        <v>38</v>
      </c>
    </row>
    <row r="41" spans="1:9" s="142" customFormat="1" ht="25.5" customHeight="1" x14ac:dyDescent="0.25">
      <c r="A41" s="148">
        <v>39</v>
      </c>
      <c r="B41" s="132" t="s">
        <v>1267</v>
      </c>
      <c r="C41" s="132" t="s">
        <v>1267</v>
      </c>
      <c r="D41" s="162" t="s">
        <v>1269</v>
      </c>
      <c r="E41" s="149">
        <v>1695.18</v>
      </c>
      <c r="F41" s="150">
        <v>347</v>
      </c>
      <c r="G41" s="148">
        <v>14</v>
      </c>
      <c r="H41" s="230">
        <v>45268</v>
      </c>
      <c r="I41" s="133" t="s">
        <v>1268</v>
      </c>
    </row>
    <row r="42" spans="1:9" s="142" customFormat="1" ht="25.5" customHeight="1" x14ac:dyDescent="0.25">
      <c r="A42" s="148">
        <v>40</v>
      </c>
      <c r="B42" s="132" t="s">
        <v>1045</v>
      </c>
      <c r="C42" s="132" t="s">
        <v>1045</v>
      </c>
      <c r="D42" s="162" t="s">
        <v>13</v>
      </c>
      <c r="E42" s="149">
        <v>1597</v>
      </c>
      <c r="F42" s="150">
        <v>201</v>
      </c>
      <c r="G42" s="148">
        <v>1</v>
      </c>
      <c r="H42" s="230">
        <v>45198</v>
      </c>
      <c r="I42" s="133" t="s">
        <v>14</v>
      </c>
    </row>
    <row r="43" spans="1:9" s="142" customFormat="1" ht="25.5" customHeight="1" x14ac:dyDescent="0.25">
      <c r="A43" s="148">
        <v>41</v>
      </c>
      <c r="B43" s="132" t="s">
        <v>1019</v>
      </c>
      <c r="C43" s="132" t="s">
        <v>1019</v>
      </c>
      <c r="D43" s="162" t="s">
        <v>13</v>
      </c>
      <c r="E43" s="149">
        <v>1490</v>
      </c>
      <c r="F43" s="150">
        <v>298</v>
      </c>
      <c r="G43" s="148">
        <v>1</v>
      </c>
      <c r="H43" s="230">
        <v>45198</v>
      </c>
      <c r="I43" s="133" t="s">
        <v>1020</v>
      </c>
    </row>
    <row r="44" spans="1:9" s="142" customFormat="1" ht="25.5" customHeight="1" x14ac:dyDescent="0.25">
      <c r="A44" s="148">
        <v>42</v>
      </c>
      <c r="B44" s="132" t="s">
        <v>1290</v>
      </c>
      <c r="C44" s="132" t="s">
        <v>1291</v>
      </c>
      <c r="D44" s="162" t="s">
        <v>1292</v>
      </c>
      <c r="E44" s="149">
        <v>1400</v>
      </c>
      <c r="F44" s="150">
        <v>250</v>
      </c>
      <c r="G44" s="148">
        <v>1</v>
      </c>
      <c r="H44" s="230" t="s">
        <v>138</v>
      </c>
      <c r="I44" s="133" t="s">
        <v>1293</v>
      </c>
    </row>
    <row r="45" spans="1:9" s="142" customFormat="1" ht="25.5" customHeight="1" x14ac:dyDescent="0.25">
      <c r="A45" s="148">
        <v>43</v>
      </c>
      <c r="B45" s="132" t="s">
        <v>1156</v>
      </c>
      <c r="C45" s="132" t="s">
        <v>1157</v>
      </c>
      <c r="D45" s="162" t="s">
        <v>10</v>
      </c>
      <c r="E45" s="149">
        <v>1134.3499999999999</v>
      </c>
      <c r="F45" s="150">
        <v>179</v>
      </c>
      <c r="G45" s="148">
        <v>4</v>
      </c>
      <c r="H45" s="230">
        <v>45247</v>
      </c>
      <c r="I45" s="133" t="s">
        <v>32</v>
      </c>
    </row>
    <row r="46" spans="1:9" s="142" customFormat="1" ht="25.5" customHeight="1" x14ac:dyDescent="0.25">
      <c r="A46" s="148">
        <v>44</v>
      </c>
      <c r="B46" s="132" t="s">
        <v>1075</v>
      </c>
      <c r="C46" s="132" t="s">
        <v>1075</v>
      </c>
      <c r="D46" s="162" t="s">
        <v>13</v>
      </c>
      <c r="E46" s="149">
        <v>1015</v>
      </c>
      <c r="F46" s="150">
        <v>203</v>
      </c>
      <c r="G46" s="148">
        <v>1</v>
      </c>
      <c r="H46" s="230">
        <v>45205</v>
      </c>
      <c r="I46" s="133" t="s">
        <v>26</v>
      </c>
    </row>
    <row r="47" spans="1:9" s="142" customFormat="1" ht="25.5" customHeight="1" x14ac:dyDescent="0.25">
      <c r="A47" s="148">
        <v>45</v>
      </c>
      <c r="B47" s="132" t="s">
        <v>1271</v>
      </c>
      <c r="C47" s="132" t="s">
        <v>1271</v>
      </c>
      <c r="D47" s="162" t="s">
        <v>13</v>
      </c>
      <c r="E47" s="149">
        <v>950</v>
      </c>
      <c r="F47" s="150">
        <v>150</v>
      </c>
      <c r="G47" s="148">
        <v>6</v>
      </c>
      <c r="H47" s="230">
        <v>45044</v>
      </c>
      <c r="I47" s="133" t="s">
        <v>1018</v>
      </c>
    </row>
    <row r="48" spans="1:9" s="142" customFormat="1" ht="25.5" customHeight="1" x14ac:dyDescent="0.25">
      <c r="A48" s="148">
        <v>46</v>
      </c>
      <c r="B48" s="132" t="s">
        <v>848</v>
      </c>
      <c r="C48" s="132" t="s">
        <v>849</v>
      </c>
      <c r="D48" s="162" t="s">
        <v>850</v>
      </c>
      <c r="E48" s="149">
        <v>880</v>
      </c>
      <c r="F48" s="150">
        <v>220</v>
      </c>
      <c r="G48" s="148">
        <v>1</v>
      </c>
      <c r="H48" s="230">
        <v>44302</v>
      </c>
      <c r="I48" s="133" t="s">
        <v>831</v>
      </c>
    </row>
    <row r="49" spans="1:9" s="142" customFormat="1" ht="25.5" customHeight="1" x14ac:dyDescent="0.25">
      <c r="A49" s="148">
        <v>47</v>
      </c>
      <c r="B49" s="301" t="s">
        <v>1348</v>
      </c>
      <c r="C49" s="301" t="s">
        <v>1349</v>
      </c>
      <c r="D49" s="311" t="s">
        <v>113</v>
      </c>
      <c r="E49" s="305">
        <v>864</v>
      </c>
      <c r="F49" s="306">
        <v>156</v>
      </c>
      <c r="G49" s="303">
        <v>1</v>
      </c>
      <c r="H49" s="316">
        <v>45225</v>
      </c>
      <c r="I49" s="302" t="s">
        <v>117</v>
      </c>
    </row>
    <row r="50" spans="1:9" s="142" customFormat="1" ht="25.5" customHeight="1" x14ac:dyDescent="0.25">
      <c r="A50" s="148">
        <v>48</v>
      </c>
      <c r="B50" s="132" t="s">
        <v>832</v>
      </c>
      <c r="C50" s="132" t="s">
        <v>833</v>
      </c>
      <c r="D50" s="162" t="s">
        <v>834</v>
      </c>
      <c r="E50" s="149">
        <v>840</v>
      </c>
      <c r="F50" s="150">
        <v>208</v>
      </c>
      <c r="G50" s="148">
        <v>1</v>
      </c>
      <c r="H50" s="230">
        <v>44807</v>
      </c>
      <c r="I50" s="159" t="s">
        <v>831</v>
      </c>
    </row>
    <row r="51" spans="1:9" s="142" customFormat="1" ht="25.5" customHeight="1" x14ac:dyDescent="0.25">
      <c r="A51" s="148">
        <v>49</v>
      </c>
      <c r="B51" s="132" t="s">
        <v>1295</v>
      </c>
      <c r="C51" s="132" t="s">
        <v>1295</v>
      </c>
      <c r="D51" s="162" t="s">
        <v>1296</v>
      </c>
      <c r="E51" s="149">
        <v>830.4</v>
      </c>
      <c r="F51" s="150">
        <v>112</v>
      </c>
      <c r="G51" s="148">
        <v>1</v>
      </c>
      <c r="H51" s="230" t="s">
        <v>138</v>
      </c>
      <c r="I51" s="133" t="s">
        <v>38</v>
      </c>
    </row>
    <row r="52" spans="1:9" s="142" customFormat="1" ht="25.5" customHeight="1" x14ac:dyDescent="0.25">
      <c r="A52" s="148">
        <v>50</v>
      </c>
      <c r="B52" s="132" t="s">
        <v>854</v>
      </c>
      <c r="C52" s="132" t="s">
        <v>855</v>
      </c>
      <c r="D52" s="162" t="s">
        <v>419</v>
      </c>
      <c r="E52" s="149">
        <v>801</v>
      </c>
      <c r="F52" s="150">
        <v>251</v>
      </c>
      <c r="G52" s="148">
        <v>1</v>
      </c>
      <c r="H52" s="230">
        <v>44080</v>
      </c>
      <c r="I52" s="133" t="s">
        <v>831</v>
      </c>
    </row>
    <row r="53" spans="1:9" s="142" customFormat="1" ht="25.5" customHeight="1" x14ac:dyDescent="0.25">
      <c r="A53" s="148">
        <v>51</v>
      </c>
      <c r="B53" s="132" t="s">
        <v>961</v>
      </c>
      <c r="C53" s="132" t="s">
        <v>960</v>
      </c>
      <c r="D53" s="162" t="s">
        <v>962</v>
      </c>
      <c r="E53" s="149">
        <v>800</v>
      </c>
      <c r="F53" s="150">
        <v>160</v>
      </c>
      <c r="G53" s="148">
        <v>2</v>
      </c>
      <c r="H53" s="158">
        <v>45156</v>
      </c>
      <c r="I53" s="133" t="s">
        <v>71</v>
      </c>
    </row>
    <row r="54" spans="1:9" s="142" customFormat="1" ht="25.5" customHeight="1" x14ac:dyDescent="0.25">
      <c r="A54" s="148">
        <v>52</v>
      </c>
      <c r="B54" s="132" t="s">
        <v>1279</v>
      </c>
      <c r="C54" s="132" t="s">
        <v>1280</v>
      </c>
      <c r="D54" s="162" t="s">
        <v>131</v>
      </c>
      <c r="E54" s="149">
        <v>794.2</v>
      </c>
      <c r="F54" s="150">
        <v>180</v>
      </c>
      <c r="G54" s="148">
        <v>4</v>
      </c>
      <c r="H54" s="230">
        <v>45289</v>
      </c>
      <c r="I54" s="133" t="s">
        <v>82</v>
      </c>
    </row>
    <row r="55" spans="1:9" s="142" customFormat="1" ht="25.5" customHeight="1" x14ac:dyDescent="0.25">
      <c r="A55" s="148">
        <v>53</v>
      </c>
      <c r="B55" s="132" t="s">
        <v>773</v>
      </c>
      <c r="C55" s="132" t="s">
        <v>774</v>
      </c>
      <c r="D55" s="162" t="s">
        <v>63</v>
      </c>
      <c r="E55" s="149">
        <v>671.09999999999945</v>
      </c>
      <c r="F55" s="150">
        <v>152</v>
      </c>
      <c r="G55" s="148">
        <v>1</v>
      </c>
      <c r="H55" s="230">
        <v>44007</v>
      </c>
      <c r="I55" s="133" t="s">
        <v>38</v>
      </c>
    </row>
    <row r="56" spans="1:9" s="142" customFormat="1" ht="25.5" customHeight="1" x14ac:dyDescent="0.25">
      <c r="A56" s="148">
        <v>54</v>
      </c>
      <c r="B56" s="132" t="s">
        <v>1166</v>
      </c>
      <c r="C56" s="132" t="s">
        <v>1165</v>
      </c>
      <c r="D56" s="162" t="s">
        <v>10</v>
      </c>
      <c r="E56" s="149">
        <v>647.19000000000005</v>
      </c>
      <c r="F56" s="150">
        <v>115</v>
      </c>
      <c r="G56" s="148">
        <v>4</v>
      </c>
      <c r="H56" s="230">
        <v>45240</v>
      </c>
      <c r="I56" s="133" t="s">
        <v>11</v>
      </c>
    </row>
    <row r="57" spans="1:9" s="142" customFormat="1" ht="25.5" customHeight="1" x14ac:dyDescent="0.25">
      <c r="A57" s="148">
        <v>55</v>
      </c>
      <c r="B57" s="132" t="s">
        <v>1089</v>
      </c>
      <c r="C57" s="132" t="s">
        <v>1090</v>
      </c>
      <c r="D57" s="162" t="s">
        <v>10</v>
      </c>
      <c r="E57" s="149">
        <v>603.1</v>
      </c>
      <c r="F57" s="150">
        <v>80</v>
      </c>
      <c r="G57" s="148">
        <v>1</v>
      </c>
      <c r="H57" s="230">
        <v>45205</v>
      </c>
      <c r="I57" s="133" t="s">
        <v>18</v>
      </c>
    </row>
    <row r="58" spans="1:9" s="142" customFormat="1" ht="25.5" customHeight="1" x14ac:dyDescent="0.25">
      <c r="A58" s="148">
        <v>56</v>
      </c>
      <c r="B58" s="132" t="s">
        <v>1099</v>
      </c>
      <c r="C58" s="132" t="s">
        <v>1099</v>
      </c>
      <c r="D58" s="162" t="s">
        <v>13</v>
      </c>
      <c r="E58" s="149">
        <v>582</v>
      </c>
      <c r="F58" s="150">
        <v>94</v>
      </c>
      <c r="G58" s="148">
        <v>4</v>
      </c>
      <c r="H58" s="230">
        <v>45226</v>
      </c>
      <c r="I58" s="133" t="s">
        <v>38</v>
      </c>
    </row>
    <row r="59" spans="1:9" s="142" customFormat="1" ht="25.5" customHeight="1" x14ac:dyDescent="0.25">
      <c r="A59" s="148">
        <v>57</v>
      </c>
      <c r="B59" s="132" t="s">
        <v>862</v>
      </c>
      <c r="C59" s="132" t="s">
        <v>863</v>
      </c>
      <c r="D59" s="162" t="s">
        <v>407</v>
      </c>
      <c r="E59" s="149">
        <v>525.25</v>
      </c>
      <c r="F59" s="150">
        <v>134</v>
      </c>
      <c r="G59" s="148">
        <v>1</v>
      </c>
      <c r="H59" s="230">
        <v>42654</v>
      </c>
      <c r="I59" s="133" t="s">
        <v>831</v>
      </c>
    </row>
    <row r="60" spans="1:9" s="142" customFormat="1" ht="25.5" customHeight="1" x14ac:dyDescent="0.25">
      <c r="A60" s="148">
        <v>58</v>
      </c>
      <c r="B60" s="132" t="s">
        <v>875</v>
      </c>
      <c r="C60" s="132" t="s">
        <v>876</v>
      </c>
      <c r="D60" s="162" t="s">
        <v>60</v>
      </c>
      <c r="E60" s="149">
        <v>442.9</v>
      </c>
      <c r="F60" s="150">
        <v>74</v>
      </c>
      <c r="G60" s="148">
        <v>3</v>
      </c>
      <c r="H60" s="230">
        <v>45128</v>
      </c>
      <c r="I60" s="133" t="s">
        <v>18</v>
      </c>
    </row>
    <row r="61" spans="1:9" s="142" customFormat="1" ht="25.5" customHeight="1" x14ac:dyDescent="0.25">
      <c r="A61" s="148">
        <v>59</v>
      </c>
      <c r="B61" s="132" t="s">
        <v>1112</v>
      </c>
      <c r="C61" s="132" t="s">
        <v>1112</v>
      </c>
      <c r="D61" s="162" t="s">
        <v>23</v>
      </c>
      <c r="E61" s="149">
        <v>354.4</v>
      </c>
      <c r="F61" s="150">
        <v>62</v>
      </c>
      <c r="G61" s="148">
        <v>2</v>
      </c>
      <c r="H61" s="230">
        <v>45205</v>
      </c>
      <c r="I61" s="133" t="s">
        <v>979</v>
      </c>
    </row>
    <row r="62" spans="1:9" s="142" customFormat="1" ht="25.5" customHeight="1" x14ac:dyDescent="0.25">
      <c r="A62" s="148">
        <v>60</v>
      </c>
      <c r="B62" s="132" t="s">
        <v>209</v>
      </c>
      <c r="C62" s="132" t="s">
        <v>210</v>
      </c>
      <c r="D62" s="162" t="s">
        <v>188</v>
      </c>
      <c r="E62" s="149">
        <v>342.08</v>
      </c>
      <c r="F62" s="150">
        <v>99</v>
      </c>
      <c r="G62" s="148">
        <v>2</v>
      </c>
      <c r="H62" s="230">
        <v>44855</v>
      </c>
      <c r="I62" s="133" t="s">
        <v>26</v>
      </c>
    </row>
    <row r="63" spans="1:9" s="142" customFormat="1" ht="25.5" customHeight="1" x14ac:dyDescent="0.25">
      <c r="A63" s="148">
        <v>61</v>
      </c>
      <c r="B63" s="132" t="s">
        <v>1158</v>
      </c>
      <c r="C63" s="132" t="s">
        <v>1159</v>
      </c>
      <c r="D63" s="162" t="s">
        <v>181</v>
      </c>
      <c r="E63" s="149">
        <v>327.40000000000009</v>
      </c>
      <c r="F63" s="150">
        <v>72</v>
      </c>
      <c r="G63" s="148">
        <v>5</v>
      </c>
      <c r="H63" s="230">
        <v>45254</v>
      </c>
      <c r="I63" s="133" t="s">
        <v>82</v>
      </c>
    </row>
    <row r="64" spans="1:9" s="142" customFormat="1" ht="25.5" customHeight="1" x14ac:dyDescent="0.25">
      <c r="A64" s="148">
        <v>62</v>
      </c>
      <c r="B64" s="132" t="s">
        <v>1356</v>
      </c>
      <c r="C64" s="132" t="s">
        <v>1357</v>
      </c>
      <c r="D64" s="162" t="s">
        <v>1358</v>
      </c>
      <c r="E64" s="149">
        <v>307</v>
      </c>
      <c r="F64" s="150">
        <v>54</v>
      </c>
      <c r="G64" s="148">
        <v>3</v>
      </c>
      <c r="H64" s="230">
        <v>45256</v>
      </c>
      <c r="I64" s="133" t="s">
        <v>117</v>
      </c>
    </row>
    <row r="65" spans="1:9" s="142" customFormat="1" ht="25.5" customHeight="1" x14ac:dyDescent="0.25">
      <c r="A65" s="148">
        <v>63</v>
      </c>
      <c r="B65" s="132" t="s">
        <v>1006</v>
      </c>
      <c r="C65" s="132" t="s">
        <v>1007</v>
      </c>
      <c r="D65" s="162" t="s">
        <v>689</v>
      </c>
      <c r="E65" s="149">
        <v>304.02999999999975</v>
      </c>
      <c r="F65" s="150">
        <v>64</v>
      </c>
      <c r="G65" s="148">
        <v>1</v>
      </c>
      <c r="H65" s="230">
        <v>45191</v>
      </c>
      <c r="I65" s="133" t="s">
        <v>82</v>
      </c>
    </row>
    <row r="66" spans="1:9" s="142" customFormat="1" ht="25.5" customHeight="1" x14ac:dyDescent="0.25">
      <c r="A66" s="148">
        <v>64</v>
      </c>
      <c r="B66" s="132" t="s">
        <v>1076</v>
      </c>
      <c r="C66" s="132" t="s">
        <v>1077</v>
      </c>
      <c r="D66" s="162" t="s">
        <v>87</v>
      </c>
      <c r="E66" s="149">
        <v>300</v>
      </c>
      <c r="F66" s="150">
        <v>100</v>
      </c>
      <c r="G66" s="148">
        <v>1</v>
      </c>
      <c r="H66" s="230">
        <v>45226</v>
      </c>
      <c r="I66" s="133" t="s">
        <v>26</v>
      </c>
    </row>
    <row r="67" spans="1:9" s="142" customFormat="1" ht="25.5" customHeight="1" x14ac:dyDescent="0.25">
      <c r="A67" s="148">
        <v>65</v>
      </c>
      <c r="B67" s="132" t="s">
        <v>1071</v>
      </c>
      <c r="C67" s="132" t="s">
        <v>1072</v>
      </c>
      <c r="D67" s="162" t="s">
        <v>455</v>
      </c>
      <c r="E67" s="149">
        <v>260.27999999999997</v>
      </c>
      <c r="F67" s="150">
        <v>43</v>
      </c>
      <c r="G67" s="148">
        <v>1</v>
      </c>
      <c r="H67" s="230">
        <v>45198</v>
      </c>
      <c r="I67" s="133" t="s">
        <v>26</v>
      </c>
    </row>
    <row r="68" spans="1:9" s="142" customFormat="1" ht="25.5" customHeight="1" x14ac:dyDescent="0.25">
      <c r="A68" s="148">
        <v>66</v>
      </c>
      <c r="B68" s="132" t="s">
        <v>1352</v>
      </c>
      <c r="C68" s="132" t="s">
        <v>1353</v>
      </c>
      <c r="D68" s="162" t="s">
        <v>204</v>
      </c>
      <c r="E68" s="149">
        <v>242</v>
      </c>
      <c r="F68" s="150">
        <v>25</v>
      </c>
      <c r="G68" s="148">
        <v>1</v>
      </c>
      <c r="H68" s="230">
        <v>45211</v>
      </c>
      <c r="I68" s="133" t="s">
        <v>117</v>
      </c>
    </row>
    <row r="69" spans="1:9" s="142" customFormat="1" ht="25.5" customHeight="1" x14ac:dyDescent="0.25">
      <c r="A69" s="148">
        <v>67</v>
      </c>
      <c r="B69" s="136" t="s">
        <v>41</v>
      </c>
      <c r="C69" s="136" t="s">
        <v>42</v>
      </c>
      <c r="D69" s="310" t="s">
        <v>43</v>
      </c>
      <c r="E69" s="167">
        <v>230</v>
      </c>
      <c r="F69" s="168">
        <v>46</v>
      </c>
      <c r="G69" s="163">
        <v>1</v>
      </c>
      <c r="H69" s="298">
        <v>44953</v>
      </c>
      <c r="I69" s="137" t="s">
        <v>26</v>
      </c>
    </row>
    <row r="70" spans="1:9" s="142" customFormat="1" ht="25.5" customHeight="1" x14ac:dyDescent="0.25">
      <c r="A70" s="148">
        <v>68</v>
      </c>
      <c r="B70" s="132" t="s">
        <v>175</v>
      </c>
      <c r="C70" s="132" t="s">
        <v>175</v>
      </c>
      <c r="D70" s="162" t="s">
        <v>13</v>
      </c>
      <c r="E70" s="149">
        <v>228</v>
      </c>
      <c r="F70" s="150">
        <v>49</v>
      </c>
      <c r="G70" s="148">
        <v>3</v>
      </c>
      <c r="H70" s="230">
        <v>44659</v>
      </c>
      <c r="I70" s="137" t="s">
        <v>26</v>
      </c>
    </row>
    <row r="71" spans="1:9" s="142" customFormat="1" ht="25.5" customHeight="1" x14ac:dyDescent="0.25">
      <c r="A71" s="148">
        <v>69</v>
      </c>
      <c r="B71" s="132" t="s">
        <v>36</v>
      </c>
      <c r="C71" s="132" t="s">
        <v>37</v>
      </c>
      <c r="D71" s="162" t="s">
        <v>10</v>
      </c>
      <c r="E71" s="149">
        <v>208</v>
      </c>
      <c r="F71" s="150">
        <v>50</v>
      </c>
      <c r="G71" s="148">
        <v>1</v>
      </c>
      <c r="H71" s="230">
        <v>44967</v>
      </c>
      <c r="I71" s="133" t="s">
        <v>38</v>
      </c>
    </row>
    <row r="72" spans="1:9" s="142" customFormat="1" ht="25.5" customHeight="1" x14ac:dyDescent="0.25">
      <c r="A72" s="148">
        <v>70</v>
      </c>
      <c r="B72" s="132" t="s">
        <v>1189</v>
      </c>
      <c r="C72" s="132" t="s">
        <v>1185</v>
      </c>
      <c r="D72" s="162" t="s">
        <v>455</v>
      </c>
      <c r="E72" s="149">
        <v>204</v>
      </c>
      <c r="F72" s="150">
        <v>46</v>
      </c>
      <c r="G72" s="148">
        <v>5</v>
      </c>
      <c r="H72" s="230">
        <v>45247</v>
      </c>
      <c r="I72" s="137" t="s">
        <v>147</v>
      </c>
    </row>
    <row r="73" spans="1:9" s="142" customFormat="1" ht="25.5" customHeight="1" x14ac:dyDescent="0.25">
      <c r="A73" s="148">
        <v>71</v>
      </c>
      <c r="B73" s="132" t="s">
        <v>389</v>
      </c>
      <c r="C73" s="132" t="s">
        <v>389</v>
      </c>
      <c r="D73" s="162" t="s">
        <v>10</v>
      </c>
      <c r="E73" s="149">
        <v>200</v>
      </c>
      <c r="F73" s="150">
        <v>40</v>
      </c>
      <c r="G73" s="148">
        <v>16</v>
      </c>
      <c r="H73" s="230">
        <v>45030</v>
      </c>
      <c r="I73" s="137" t="s">
        <v>24</v>
      </c>
    </row>
    <row r="74" spans="1:9" s="142" customFormat="1" ht="25.5" customHeight="1" x14ac:dyDescent="0.25">
      <c r="A74" s="148">
        <v>72</v>
      </c>
      <c r="B74" s="132" t="s">
        <v>1281</v>
      </c>
      <c r="C74" s="132" t="s">
        <v>1282</v>
      </c>
      <c r="D74" s="162" t="s">
        <v>1283</v>
      </c>
      <c r="E74" s="149">
        <v>198.5</v>
      </c>
      <c r="F74" s="150">
        <v>41</v>
      </c>
      <c r="G74" s="148">
        <v>1</v>
      </c>
      <c r="H74" s="230">
        <v>45214</v>
      </c>
      <c r="I74" s="137" t="s">
        <v>831</v>
      </c>
    </row>
    <row r="75" spans="1:9" s="142" customFormat="1" ht="25.5" customHeight="1" x14ac:dyDescent="0.25">
      <c r="A75" s="148">
        <v>73</v>
      </c>
      <c r="B75" s="132" t="s">
        <v>755</v>
      </c>
      <c r="C75" s="132" t="s">
        <v>756</v>
      </c>
      <c r="D75" s="162" t="s">
        <v>10</v>
      </c>
      <c r="E75" s="149">
        <v>175</v>
      </c>
      <c r="F75" s="150">
        <v>59</v>
      </c>
      <c r="G75" s="148">
        <v>3</v>
      </c>
      <c r="H75" s="230">
        <v>44869</v>
      </c>
      <c r="I75" s="137" t="s">
        <v>46</v>
      </c>
    </row>
    <row r="76" spans="1:9" s="142" customFormat="1" ht="25.5" customHeight="1" x14ac:dyDescent="0.25">
      <c r="A76" s="148">
        <v>74</v>
      </c>
      <c r="B76" s="132" t="s">
        <v>25</v>
      </c>
      <c r="C76" s="132" t="s">
        <v>25</v>
      </c>
      <c r="D76" s="162" t="s">
        <v>13</v>
      </c>
      <c r="E76" s="149">
        <v>165</v>
      </c>
      <c r="F76" s="150">
        <v>35</v>
      </c>
      <c r="G76" s="148">
        <v>1</v>
      </c>
      <c r="H76" s="230">
        <v>44974</v>
      </c>
      <c r="I76" s="137" t="s">
        <v>26</v>
      </c>
    </row>
    <row r="77" spans="1:9" s="142" customFormat="1" ht="25.5" customHeight="1" x14ac:dyDescent="0.25">
      <c r="A77" s="148">
        <v>75</v>
      </c>
      <c r="B77" s="132" t="s">
        <v>1002</v>
      </c>
      <c r="C77" s="132" t="s">
        <v>1003</v>
      </c>
      <c r="D77" s="162" t="s">
        <v>10</v>
      </c>
      <c r="E77" s="149">
        <v>154</v>
      </c>
      <c r="F77" s="150">
        <v>31</v>
      </c>
      <c r="G77" s="148">
        <v>1</v>
      </c>
      <c r="H77" s="230">
        <v>45198</v>
      </c>
      <c r="I77" s="137" t="s">
        <v>32</v>
      </c>
    </row>
    <row r="78" spans="1:9" s="142" customFormat="1" ht="25.5" customHeight="1" x14ac:dyDescent="0.25">
      <c r="A78" s="148">
        <v>76</v>
      </c>
      <c r="B78" s="132" t="s">
        <v>948</v>
      </c>
      <c r="C78" s="132" t="s">
        <v>949</v>
      </c>
      <c r="D78" s="162" t="s">
        <v>87</v>
      </c>
      <c r="E78" s="149">
        <v>150</v>
      </c>
      <c r="F78" s="150">
        <v>30</v>
      </c>
      <c r="G78" s="148">
        <v>1</v>
      </c>
      <c r="H78" s="230">
        <v>45163</v>
      </c>
      <c r="I78" s="137" t="s">
        <v>32</v>
      </c>
    </row>
    <row r="79" spans="1:9" s="142" customFormat="1" ht="25.5" customHeight="1" x14ac:dyDescent="0.25">
      <c r="A79" s="148">
        <v>77</v>
      </c>
      <c r="B79" s="132" t="s">
        <v>1339</v>
      </c>
      <c r="C79" s="132" t="s">
        <v>1294</v>
      </c>
      <c r="D79" s="162" t="s">
        <v>10</v>
      </c>
      <c r="E79" s="149">
        <v>150</v>
      </c>
      <c r="F79" s="150">
        <v>50</v>
      </c>
      <c r="G79" s="148">
        <v>1</v>
      </c>
      <c r="H79" s="230">
        <v>43056</v>
      </c>
      <c r="I79" s="137" t="s">
        <v>26</v>
      </c>
    </row>
    <row r="80" spans="1:9" s="142" customFormat="1" ht="25.5" customHeight="1" x14ac:dyDescent="0.25">
      <c r="A80" s="148">
        <v>78</v>
      </c>
      <c r="B80" s="132" t="s">
        <v>789</v>
      </c>
      <c r="C80" s="132" t="s">
        <v>790</v>
      </c>
      <c r="D80" s="162" t="s">
        <v>10</v>
      </c>
      <c r="E80" s="149">
        <v>127</v>
      </c>
      <c r="F80" s="150">
        <v>28</v>
      </c>
      <c r="G80" s="148">
        <v>1</v>
      </c>
      <c r="H80" s="158">
        <v>45086</v>
      </c>
      <c r="I80" s="137" t="s">
        <v>18</v>
      </c>
    </row>
    <row r="81" spans="1:9" s="142" customFormat="1" ht="25.5" customHeight="1" x14ac:dyDescent="0.25">
      <c r="A81" s="148">
        <v>79</v>
      </c>
      <c r="B81" s="132" t="s">
        <v>866</v>
      </c>
      <c r="C81" s="132" t="s">
        <v>867</v>
      </c>
      <c r="D81" s="162" t="s">
        <v>60</v>
      </c>
      <c r="E81" s="149">
        <v>104</v>
      </c>
      <c r="F81" s="150">
        <v>21</v>
      </c>
      <c r="G81" s="148">
        <v>1</v>
      </c>
      <c r="H81" s="230">
        <v>45128</v>
      </c>
      <c r="I81" s="137" t="s">
        <v>24</v>
      </c>
    </row>
    <row r="82" spans="1:9" s="142" customFormat="1" ht="25.5" customHeight="1" x14ac:dyDescent="0.25">
      <c r="A82" s="148">
        <v>80</v>
      </c>
      <c r="B82" s="132" t="s">
        <v>96</v>
      </c>
      <c r="C82" s="132" t="s">
        <v>96</v>
      </c>
      <c r="D82" s="162" t="s">
        <v>13</v>
      </c>
      <c r="E82" s="149">
        <v>80.5</v>
      </c>
      <c r="F82" s="150">
        <v>25</v>
      </c>
      <c r="G82" s="148">
        <v>1</v>
      </c>
      <c r="H82" s="230">
        <v>44911</v>
      </c>
      <c r="I82" s="137" t="s">
        <v>97</v>
      </c>
    </row>
    <row r="83" spans="1:9" s="142" customFormat="1" ht="25.5" customHeight="1" x14ac:dyDescent="0.25">
      <c r="A83" s="148">
        <v>81</v>
      </c>
      <c r="B83" s="132" t="s">
        <v>652</v>
      </c>
      <c r="C83" s="132" t="s">
        <v>653</v>
      </c>
      <c r="D83" s="162" t="s">
        <v>113</v>
      </c>
      <c r="E83" s="149">
        <v>80</v>
      </c>
      <c r="F83" s="150">
        <v>18</v>
      </c>
      <c r="G83" s="148">
        <v>1</v>
      </c>
      <c r="H83" s="230">
        <v>44316</v>
      </c>
      <c r="I83" s="133" t="s">
        <v>38</v>
      </c>
    </row>
    <row r="84" spans="1:9" s="142" customFormat="1" ht="25.5" customHeight="1" x14ac:dyDescent="0.25">
      <c r="A84" s="148">
        <v>82</v>
      </c>
      <c r="B84" s="132" t="s">
        <v>29</v>
      </c>
      <c r="C84" s="132" t="s">
        <v>30</v>
      </c>
      <c r="D84" s="162" t="s">
        <v>31</v>
      </c>
      <c r="E84" s="149">
        <v>30</v>
      </c>
      <c r="F84" s="150">
        <v>12</v>
      </c>
      <c r="G84" s="148">
        <v>1</v>
      </c>
      <c r="H84" s="230">
        <v>44925</v>
      </c>
      <c r="I84" s="137" t="s">
        <v>32</v>
      </c>
    </row>
    <row r="85" spans="1:9" s="142" customFormat="1" ht="25.5" customHeight="1" x14ac:dyDescent="0.25">
      <c r="A85" s="148">
        <v>83</v>
      </c>
      <c r="B85" s="132" t="s">
        <v>1171</v>
      </c>
      <c r="C85" s="132" t="s">
        <v>1172</v>
      </c>
      <c r="D85" s="162" t="s">
        <v>204</v>
      </c>
      <c r="E85" s="149">
        <v>25</v>
      </c>
      <c r="F85" s="150">
        <v>5</v>
      </c>
      <c r="G85" s="148">
        <v>2</v>
      </c>
      <c r="H85" s="230">
        <v>45254</v>
      </c>
      <c r="I85" s="137" t="s">
        <v>1173</v>
      </c>
    </row>
    <row r="86" spans="1:9" s="142" customFormat="1" ht="25.5" customHeight="1" x14ac:dyDescent="0.25">
      <c r="A86" s="148">
        <v>84</v>
      </c>
      <c r="B86" s="132" t="s">
        <v>1040</v>
      </c>
      <c r="C86" s="132" t="s">
        <v>1040</v>
      </c>
      <c r="D86" s="162" t="s">
        <v>54</v>
      </c>
      <c r="E86" s="167">
        <v>15</v>
      </c>
      <c r="F86" s="168">
        <v>3</v>
      </c>
      <c r="G86" s="148">
        <v>1</v>
      </c>
      <c r="H86" s="230">
        <v>45191</v>
      </c>
      <c r="I86" s="137" t="s">
        <v>55</v>
      </c>
    </row>
    <row r="87" spans="1:9" s="142" customFormat="1" ht="25.5" customHeight="1" thickBot="1" x14ac:dyDescent="0.3">
      <c r="A87" s="175"/>
      <c r="B87" s="171"/>
      <c r="C87" s="171"/>
      <c r="D87" s="176"/>
      <c r="E87" s="167"/>
      <c r="F87" s="168"/>
      <c r="G87" s="175"/>
      <c r="H87" s="284"/>
      <c r="I87" s="176"/>
    </row>
    <row r="88" spans="1:9" s="142" customFormat="1" ht="25.5" customHeight="1" thickBot="1" x14ac:dyDescent="0.3">
      <c r="A88" s="236"/>
      <c r="B88" s="233"/>
      <c r="C88" s="233"/>
      <c r="D88" s="237"/>
      <c r="E88" s="243">
        <f>SUM(E3:E87)</f>
        <v>2145788.6</v>
      </c>
      <c r="F88" s="279">
        <f>SUM(F3:F87)</f>
        <v>335732</v>
      </c>
      <c r="G88" s="236"/>
      <c r="H88" s="296"/>
      <c r="I88" s="176"/>
    </row>
    <row r="89" spans="1:9" s="142" customFormat="1" ht="25.5" customHeight="1" x14ac:dyDescent="0.25">
      <c r="A89" s="236"/>
      <c r="B89" s="233"/>
      <c r="C89" s="233"/>
      <c r="D89" s="237"/>
      <c r="E89" s="238"/>
      <c r="F89" s="239"/>
      <c r="G89" s="236"/>
      <c r="H89" s="296"/>
      <c r="I89" s="176"/>
    </row>
    <row r="90" spans="1:9" s="142" customFormat="1" ht="25.5" hidden="1" customHeight="1" x14ac:dyDescent="0.25">
      <c r="A90" s="175"/>
      <c r="B90" s="171"/>
      <c r="C90" s="171"/>
      <c r="D90" s="176"/>
      <c r="E90" s="285"/>
      <c r="F90" s="286"/>
      <c r="G90" s="175"/>
      <c r="H90" s="284"/>
      <c r="I90" s="176"/>
    </row>
  </sheetData>
  <mergeCells count="1">
    <mergeCell ref="A1:I1"/>
  </mergeCells>
  <phoneticPr fontId="14" type="noConversion"/>
  <conditionalFormatting sqref="B11:B19 B3:B8 B21:B22">
    <cfRule type="duplicateValues" dxfId="2" priority="53"/>
  </conditionalFormatting>
  <conditionalFormatting sqref="C22">
    <cfRule type="duplicateValues" dxfId="1" priority="2"/>
  </conditionalFormatting>
  <conditionalFormatting sqref="F12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7511-85B5-4EC9-B1E0-230CCFE38D99}">
  <dimension ref="A1:I66"/>
  <sheetViews>
    <sheetView zoomScale="75" zoomScaleNormal="75" workbookViewId="0">
      <selection activeCell="E16" sqref="E16:F16"/>
    </sheetView>
  </sheetViews>
  <sheetFormatPr defaultColWidth="0" defaultRowHeight="15" zeroHeight="1" x14ac:dyDescent="0.25"/>
  <cols>
    <col min="1" max="1" width="5.7109375" style="66" customWidth="1"/>
    <col min="2" max="3" width="30.7109375" customWidth="1"/>
    <col min="4" max="4" width="20.7109375" style="8" customWidth="1"/>
    <col min="5" max="5" width="20.7109375" style="3" customWidth="1"/>
    <col min="6" max="6" width="20.7109375" style="4" customWidth="1"/>
    <col min="7" max="7" width="20.7109375" style="6" customWidth="1"/>
    <col min="8" max="8" width="20.7109375" style="277" customWidth="1"/>
    <col min="9" max="9" width="30.7109375" style="53" customWidth="1"/>
    <col min="10" max="16384" width="8.85546875" hidden="1"/>
  </cols>
  <sheetData>
    <row r="1" spans="1:9" s="86" customFormat="1" ht="50.1" customHeight="1" x14ac:dyDescent="0.25">
      <c r="A1" s="322" t="s">
        <v>647</v>
      </c>
      <c r="B1" s="323"/>
      <c r="C1" s="323"/>
      <c r="D1" s="323"/>
      <c r="E1" s="323"/>
      <c r="F1" s="323"/>
      <c r="G1" s="323"/>
      <c r="H1" s="323"/>
      <c r="I1" s="323"/>
    </row>
    <row r="2" spans="1:9" ht="30" customHeight="1" x14ac:dyDescent="0.25">
      <c r="A2" s="105" t="s">
        <v>644</v>
      </c>
      <c r="B2" s="106" t="s">
        <v>0</v>
      </c>
      <c r="C2" s="107" t="s">
        <v>1</v>
      </c>
      <c r="D2" s="106" t="s">
        <v>2</v>
      </c>
      <c r="E2" s="106" t="s">
        <v>3</v>
      </c>
      <c r="F2" s="106" t="s">
        <v>4</v>
      </c>
      <c r="G2" s="106" t="s">
        <v>5</v>
      </c>
      <c r="H2" s="278" t="s">
        <v>6</v>
      </c>
      <c r="I2" s="108" t="s">
        <v>7</v>
      </c>
    </row>
    <row r="3" spans="1:9" ht="26.1" customHeight="1" x14ac:dyDescent="0.25">
      <c r="A3" s="62">
        <v>1</v>
      </c>
      <c r="B3" s="63" t="s">
        <v>8</v>
      </c>
      <c r="C3" s="63" t="s">
        <v>9</v>
      </c>
      <c r="D3" s="56" t="s">
        <v>10</v>
      </c>
      <c r="E3" s="42">
        <v>1181797.2</v>
      </c>
      <c r="F3" s="25">
        <v>154396</v>
      </c>
      <c r="G3" s="56">
        <v>31</v>
      </c>
      <c r="H3" s="57">
        <v>44911</v>
      </c>
      <c r="I3" s="54" t="s">
        <v>11</v>
      </c>
    </row>
    <row r="4" spans="1:9" ht="26.1" customHeight="1" x14ac:dyDescent="0.25">
      <c r="A4" s="62">
        <v>2</v>
      </c>
      <c r="B4" s="63" t="s">
        <v>12</v>
      </c>
      <c r="C4" s="63" t="s">
        <v>12</v>
      </c>
      <c r="D4" s="56" t="s">
        <v>13</v>
      </c>
      <c r="E4" s="42">
        <v>633895.71</v>
      </c>
      <c r="F4" s="25">
        <v>96706</v>
      </c>
      <c r="G4" s="56">
        <v>15</v>
      </c>
      <c r="H4" s="57">
        <v>44925</v>
      </c>
      <c r="I4" s="54" t="s">
        <v>14</v>
      </c>
    </row>
    <row r="5" spans="1:9" ht="26.1" customHeight="1" x14ac:dyDescent="0.25">
      <c r="A5" s="62">
        <v>3</v>
      </c>
      <c r="B5" s="63" t="s">
        <v>15</v>
      </c>
      <c r="C5" s="63" t="s">
        <v>16</v>
      </c>
      <c r="D5" s="56" t="s">
        <v>17</v>
      </c>
      <c r="E5" s="42">
        <v>505436.33</v>
      </c>
      <c r="F5" s="25">
        <v>92782</v>
      </c>
      <c r="G5" s="56">
        <v>28</v>
      </c>
      <c r="H5" s="57">
        <v>44916</v>
      </c>
      <c r="I5" s="54" t="s">
        <v>18</v>
      </c>
    </row>
    <row r="6" spans="1:9" ht="26.1" customHeight="1" x14ac:dyDescent="0.25">
      <c r="A6" s="62">
        <v>4</v>
      </c>
      <c r="B6" s="63" t="s">
        <v>29</v>
      </c>
      <c r="C6" s="63" t="s">
        <v>30</v>
      </c>
      <c r="D6" s="56" t="s">
        <v>31</v>
      </c>
      <c r="E6" s="42">
        <v>110464.09</v>
      </c>
      <c r="F6" s="25">
        <v>22316</v>
      </c>
      <c r="G6" s="56">
        <v>25</v>
      </c>
      <c r="H6" s="57">
        <v>44925</v>
      </c>
      <c r="I6" s="54" t="s">
        <v>32</v>
      </c>
    </row>
    <row r="7" spans="1:9" ht="26.1" customHeight="1" x14ac:dyDescent="0.25">
      <c r="A7" s="62">
        <v>5</v>
      </c>
      <c r="B7" s="63" t="s">
        <v>44</v>
      </c>
      <c r="C7" s="63" t="s">
        <v>45</v>
      </c>
      <c r="D7" s="56" t="s">
        <v>10</v>
      </c>
      <c r="E7" s="42">
        <v>78751.19</v>
      </c>
      <c r="F7" s="25">
        <v>12364</v>
      </c>
      <c r="G7" s="56">
        <v>16</v>
      </c>
      <c r="H7" s="57">
        <v>44916</v>
      </c>
      <c r="I7" s="54" t="s">
        <v>46</v>
      </c>
    </row>
    <row r="8" spans="1:9" ht="26.1" customHeight="1" x14ac:dyDescent="0.25">
      <c r="A8" s="62">
        <v>6</v>
      </c>
      <c r="B8" s="63" t="s">
        <v>47</v>
      </c>
      <c r="C8" s="63" t="s">
        <v>48</v>
      </c>
      <c r="D8" s="56" t="s">
        <v>10</v>
      </c>
      <c r="E8" s="42">
        <v>74880.960000000006</v>
      </c>
      <c r="F8" s="25">
        <v>11708</v>
      </c>
      <c r="G8" s="56">
        <v>16</v>
      </c>
      <c r="H8" s="57">
        <v>44932</v>
      </c>
      <c r="I8" s="54" t="s">
        <v>46</v>
      </c>
    </row>
    <row r="9" spans="1:9" ht="26.1" customHeight="1" x14ac:dyDescent="0.25">
      <c r="A9" s="62">
        <v>7</v>
      </c>
      <c r="B9" s="63" t="s">
        <v>49</v>
      </c>
      <c r="C9" s="63" t="s">
        <v>50</v>
      </c>
      <c r="D9" s="56" t="s">
        <v>10</v>
      </c>
      <c r="E9" s="42">
        <v>72460.17</v>
      </c>
      <c r="F9" s="25">
        <v>11414</v>
      </c>
      <c r="G9" s="56">
        <v>14</v>
      </c>
      <c r="H9" s="57">
        <v>44939</v>
      </c>
      <c r="I9" s="54" t="s">
        <v>26</v>
      </c>
    </row>
    <row r="10" spans="1:9" ht="26.1" customHeight="1" x14ac:dyDescent="0.25">
      <c r="A10" s="62">
        <v>8</v>
      </c>
      <c r="B10" s="63" t="s">
        <v>51</v>
      </c>
      <c r="C10" s="63" t="s">
        <v>51</v>
      </c>
      <c r="D10" s="56" t="s">
        <v>10</v>
      </c>
      <c r="E10" s="42">
        <v>69925.45</v>
      </c>
      <c r="F10" s="25">
        <v>11120</v>
      </c>
      <c r="G10" s="56">
        <v>13</v>
      </c>
      <c r="H10" s="57">
        <v>44939</v>
      </c>
      <c r="I10" s="54" t="s">
        <v>18</v>
      </c>
    </row>
    <row r="11" spans="1:9" ht="26.1" customHeight="1" x14ac:dyDescent="0.25">
      <c r="A11" s="62">
        <v>9</v>
      </c>
      <c r="B11" s="63" t="s">
        <v>39</v>
      </c>
      <c r="C11" s="63" t="s">
        <v>40</v>
      </c>
      <c r="D11" s="56" t="s">
        <v>10</v>
      </c>
      <c r="E11" s="42">
        <v>66510.94</v>
      </c>
      <c r="F11" s="25">
        <v>9967</v>
      </c>
      <c r="G11" s="56">
        <v>19</v>
      </c>
      <c r="H11" s="57">
        <v>44946</v>
      </c>
      <c r="I11" s="54" t="s">
        <v>737</v>
      </c>
    </row>
    <row r="12" spans="1:9" ht="26.1" customHeight="1" x14ac:dyDescent="0.25">
      <c r="A12" s="62">
        <v>10</v>
      </c>
      <c r="B12" s="63" t="s">
        <v>52</v>
      </c>
      <c r="C12" s="63" t="s">
        <v>53</v>
      </c>
      <c r="D12" s="56" t="s">
        <v>54</v>
      </c>
      <c r="E12" s="42">
        <v>49636</v>
      </c>
      <c r="F12" s="25">
        <v>10272</v>
      </c>
      <c r="G12" s="56">
        <v>17</v>
      </c>
      <c r="H12" s="57">
        <v>44939</v>
      </c>
      <c r="I12" s="54" t="s">
        <v>55</v>
      </c>
    </row>
    <row r="13" spans="1:9" ht="26.1" customHeight="1" x14ac:dyDescent="0.25">
      <c r="A13" s="62">
        <v>11</v>
      </c>
      <c r="B13" s="63" t="s">
        <v>56</v>
      </c>
      <c r="C13" s="63" t="s">
        <v>56</v>
      </c>
      <c r="D13" s="56" t="s">
        <v>13</v>
      </c>
      <c r="E13" s="42">
        <v>49428.95</v>
      </c>
      <c r="F13" s="25">
        <v>7651</v>
      </c>
      <c r="G13" s="56">
        <v>23</v>
      </c>
      <c r="H13" s="57">
        <v>44946</v>
      </c>
      <c r="I13" s="54" t="s">
        <v>57</v>
      </c>
    </row>
    <row r="14" spans="1:9" ht="26.1" customHeight="1" x14ac:dyDescent="0.25">
      <c r="A14" s="62">
        <v>12</v>
      </c>
      <c r="B14" s="63" t="s">
        <v>61</v>
      </c>
      <c r="C14" s="63" t="s">
        <v>62</v>
      </c>
      <c r="D14" s="56" t="s">
        <v>63</v>
      </c>
      <c r="E14" s="42">
        <v>35891.31</v>
      </c>
      <c r="F14" s="25">
        <v>5801</v>
      </c>
      <c r="G14" s="56">
        <v>17</v>
      </c>
      <c r="H14" s="57">
        <v>44932</v>
      </c>
      <c r="I14" s="54" t="s">
        <v>32</v>
      </c>
    </row>
    <row r="15" spans="1:9" ht="26.1" customHeight="1" x14ac:dyDescent="0.25">
      <c r="A15" s="62">
        <v>13</v>
      </c>
      <c r="B15" s="63" t="s">
        <v>41</v>
      </c>
      <c r="C15" s="63" t="s">
        <v>42</v>
      </c>
      <c r="D15" s="56" t="s">
        <v>43</v>
      </c>
      <c r="E15" s="42">
        <v>32567.05</v>
      </c>
      <c r="F15" s="25">
        <v>4867</v>
      </c>
      <c r="G15" s="56">
        <v>17</v>
      </c>
      <c r="H15" s="57">
        <v>44953</v>
      </c>
      <c r="I15" s="54" t="s">
        <v>26</v>
      </c>
    </row>
    <row r="16" spans="1:9" ht="26.1" customHeight="1" x14ac:dyDescent="0.25">
      <c r="A16" s="62">
        <v>14</v>
      </c>
      <c r="B16" s="63" t="s">
        <v>88</v>
      </c>
      <c r="C16" s="63" t="s">
        <v>88</v>
      </c>
      <c r="D16" s="56" t="s">
        <v>13</v>
      </c>
      <c r="E16" s="42">
        <v>14760.500000000233</v>
      </c>
      <c r="F16" s="25">
        <v>2323</v>
      </c>
      <c r="G16" s="56">
        <v>7</v>
      </c>
      <c r="H16" s="57">
        <v>44848</v>
      </c>
      <c r="I16" s="54" t="s">
        <v>89</v>
      </c>
    </row>
    <row r="17" spans="1:9" ht="26.1" customHeight="1" x14ac:dyDescent="0.25">
      <c r="A17" s="62">
        <v>15</v>
      </c>
      <c r="B17" s="63" t="s">
        <v>67</v>
      </c>
      <c r="C17" s="63" t="s">
        <v>68</v>
      </c>
      <c r="D17" s="56" t="s">
        <v>10</v>
      </c>
      <c r="E17" s="42">
        <v>14249.64</v>
      </c>
      <c r="F17" s="25">
        <v>2334</v>
      </c>
      <c r="G17" s="56">
        <v>18</v>
      </c>
      <c r="H17" s="57">
        <v>44953</v>
      </c>
      <c r="I17" s="54" t="s">
        <v>26</v>
      </c>
    </row>
    <row r="18" spans="1:9" ht="26.1" customHeight="1" x14ac:dyDescent="0.25">
      <c r="A18" s="62">
        <v>16</v>
      </c>
      <c r="B18" s="63" t="s">
        <v>80</v>
      </c>
      <c r="C18" s="63" t="s">
        <v>354</v>
      </c>
      <c r="D18" s="56" t="s">
        <v>81</v>
      </c>
      <c r="E18" s="42">
        <v>13060.44</v>
      </c>
      <c r="F18" s="25">
        <v>1931</v>
      </c>
      <c r="G18" s="56">
        <v>6</v>
      </c>
      <c r="H18" s="57">
        <v>44939</v>
      </c>
      <c r="I18" s="54" t="s">
        <v>82</v>
      </c>
    </row>
    <row r="19" spans="1:9" ht="26.1" customHeight="1" x14ac:dyDescent="0.25">
      <c r="A19" s="62">
        <v>17</v>
      </c>
      <c r="B19" s="63" t="s">
        <v>96</v>
      </c>
      <c r="C19" s="63" t="s">
        <v>96</v>
      </c>
      <c r="D19" s="56" t="s">
        <v>13</v>
      </c>
      <c r="E19" s="42">
        <v>11953.91</v>
      </c>
      <c r="F19" s="25">
        <v>2547</v>
      </c>
      <c r="G19" s="56">
        <v>5</v>
      </c>
      <c r="H19" s="57">
        <v>44911</v>
      </c>
      <c r="I19" s="54" t="s">
        <v>97</v>
      </c>
    </row>
    <row r="20" spans="1:9" ht="26.1" customHeight="1" x14ac:dyDescent="0.25">
      <c r="A20" s="62">
        <v>18</v>
      </c>
      <c r="B20" s="63" t="s">
        <v>78</v>
      </c>
      <c r="C20" s="63" t="s">
        <v>78</v>
      </c>
      <c r="D20" s="56" t="s">
        <v>13</v>
      </c>
      <c r="E20" s="42">
        <v>11891.93</v>
      </c>
      <c r="F20" s="25">
        <v>1901</v>
      </c>
      <c r="G20" s="56">
        <v>17</v>
      </c>
      <c r="H20" s="57">
        <v>44953</v>
      </c>
      <c r="I20" s="54" t="s">
        <v>79</v>
      </c>
    </row>
    <row r="21" spans="1:9" ht="26.1" customHeight="1" x14ac:dyDescent="0.25">
      <c r="A21" s="62">
        <v>19</v>
      </c>
      <c r="B21" s="63" t="s">
        <v>94</v>
      </c>
      <c r="C21" s="63" t="s">
        <v>95</v>
      </c>
      <c r="D21" s="56" t="s">
        <v>10</v>
      </c>
      <c r="E21" s="42">
        <v>10863.77</v>
      </c>
      <c r="F21" s="25">
        <v>1612</v>
      </c>
      <c r="G21" s="56">
        <v>3</v>
      </c>
      <c r="H21" s="57">
        <v>44883</v>
      </c>
      <c r="I21" s="54" t="s">
        <v>11</v>
      </c>
    </row>
    <row r="22" spans="1:9" ht="26.1" customHeight="1" x14ac:dyDescent="0.25">
      <c r="A22" s="62">
        <v>20</v>
      </c>
      <c r="B22" s="63" t="s">
        <v>92</v>
      </c>
      <c r="C22" s="63" t="s">
        <v>93</v>
      </c>
      <c r="D22" s="56" t="s">
        <v>10</v>
      </c>
      <c r="E22" s="42">
        <v>9179.07</v>
      </c>
      <c r="F22" s="25">
        <v>1403</v>
      </c>
      <c r="G22" s="56">
        <v>12</v>
      </c>
      <c r="H22" s="57">
        <v>44953</v>
      </c>
      <c r="I22" s="54" t="s">
        <v>71</v>
      </c>
    </row>
    <row r="23" spans="1:9" ht="26.1" customHeight="1" x14ac:dyDescent="0.25">
      <c r="A23" s="62">
        <v>21</v>
      </c>
      <c r="B23" s="63" t="s">
        <v>106</v>
      </c>
      <c r="C23" s="63" t="s">
        <v>107</v>
      </c>
      <c r="D23" s="56" t="s">
        <v>108</v>
      </c>
      <c r="E23" s="42">
        <v>7993</v>
      </c>
      <c r="F23" s="25">
        <v>1343</v>
      </c>
      <c r="G23" s="56">
        <v>5</v>
      </c>
      <c r="H23" s="57">
        <v>44855</v>
      </c>
      <c r="I23" s="54" t="s">
        <v>105</v>
      </c>
    </row>
    <row r="24" spans="1:9" ht="26.1" customHeight="1" x14ac:dyDescent="0.25">
      <c r="A24" s="62">
        <v>22</v>
      </c>
      <c r="B24" s="63" t="s">
        <v>102</v>
      </c>
      <c r="C24" s="63" t="s">
        <v>103</v>
      </c>
      <c r="D24" s="56" t="s">
        <v>104</v>
      </c>
      <c r="E24" s="42">
        <v>7766.49</v>
      </c>
      <c r="F24" s="25">
        <v>1431</v>
      </c>
      <c r="G24" s="56">
        <v>7</v>
      </c>
      <c r="H24" s="57">
        <v>44932</v>
      </c>
      <c r="I24" s="54" t="s">
        <v>105</v>
      </c>
    </row>
    <row r="25" spans="1:9" ht="26.1" customHeight="1" x14ac:dyDescent="0.25">
      <c r="A25" s="62">
        <v>23</v>
      </c>
      <c r="B25" s="63" t="s">
        <v>100</v>
      </c>
      <c r="C25" s="63" t="s">
        <v>101</v>
      </c>
      <c r="D25" s="56" t="s">
        <v>10</v>
      </c>
      <c r="E25" s="42">
        <v>6115.15</v>
      </c>
      <c r="F25" s="25">
        <v>1363</v>
      </c>
      <c r="G25" s="56">
        <v>4</v>
      </c>
      <c r="H25" s="57">
        <v>44890</v>
      </c>
      <c r="I25" s="54" t="s">
        <v>11</v>
      </c>
    </row>
    <row r="26" spans="1:9" ht="26.1" customHeight="1" x14ac:dyDescent="0.25">
      <c r="A26" s="62">
        <v>24</v>
      </c>
      <c r="B26" s="63" t="s">
        <v>129</v>
      </c>
      <c r="C26" s="63" t="s">
        <v>130</v>
      </c>
      <c r="D26" s="56" t="s">
        <v>131</v>
      </c>
      <c r="E26" s="42">
        <v>4606</v>
      </c>
      <c r="F26" s="25">
        <v>1191</v>
      </c>
      <c r="G26" s="56">
        <v>5</v>
      </c>
      <c r="H26" s="57">
        <v>44911</v>
      </c>
      <c r="I26" s="54" t="s">
        <v>55</v>
      </c>
    </row>
    <row r="27" spans="1:9" ht="26.1" customHeight="1" x14ac:dyDescent="0.25">
      <c r="A27" s="62">
        <v>25</v>
      </c>
      <c r="B27" s="63" t="s">
        <v>126</v>
      </c>
      <c r="C27" s="63" t="s">
        <v>127</v>
      </c>
      <c r="D27" s="56" t="s">
        <v>128</v>
      </c>
      <c r="E27" s="42">
        <v>3839.55</v>
      </c>
      <c r="F27" s="25">
        <v>719</v>
      </c>
      <c r="G27" s="56">
        <v>7</v>
      </c>
      <c r="H27" s="57">
        <v>44939</v>
      </c>
      <c r="I27" s="54" t="s">
        <v>105</v>
      </c>
    </row>
    <row r="28" spans="1:9" ht="26.1" customHeight="1" x14ac:dyDescent="0.25">
      <c r="A28" s="62">
        <v>26</v>
      </c>
      <c r="B28" s="63" t="s">
        <v>114</v>
      </c>
      <c r="C28" s="63" t="s">
        <v>115</v>
      </c>
      <c r="D28" s="56" t="s">
        <v>116</v>
      </c>
      <c r="E28" s="42">
        <v>3564.2</v>
      </c>
      <c r="F28" s="25">
        <v>676</v>
      </c>
      <c r="G28" s="56">
        <v>4</v>
      </c>
      <c r="H28" s="57">
        <v>44896</v>
      </c>
      <c r="I28" s="54" t="s">
        <v>117</v>
      </c>
    </row>
    <row r="29" spans="1:9" ht="26.1" customHeight="1" x14ac:dyDescent="0.25">
      <c r="A29" s="62">
        <v>27</v>
      </c>
      <c r="B29" s="63" t="s">
        <v>139</v>
      </c>
      <c r="C29" s="63" t="s">
        <v>140</v>
      </c>
      <c r="D29" s="56" t="s">
        <v>141</v>
      </c>
      <c r="E29" s="42">
        <v>2695.25</v>
      </c>
      <c r="F29" s="25">
        <v>480</v>
      </c>
      <c r="G29" s="56">
        <v>7</v>
      </c>
      <c r="H29" s="57">
        <v>44932</v>
      </c>
      <c r="I29" s="54" t="s">
        <v>117</v>
      </c>
    </row>
    <row r="30" spans="1:9" ht="26.1" customHeight="1" x14ac:dyDescent="0.25">
      <c r="A30" s="62">
        <v>28</v>
      </c>
      <c r="B30" s="63" t="s">
        <v>120</v>
      </c>
      <c r="C30" s="63" t="s">
        <v>121</v>
      </c>
      <c r="D30" s="56" t="s">
        <v>122</v>
      </c>
      <c r="E30" s="42">
        <v>2474.15</v>
      </c>
      <c r="F30" s="25">
        <v>466</v>
      </c>
      <c r="G30" s="56">
        <v>15</v>
      </c>
      <c r="H30" s="57">
        <v>44939</v>
      </c>
      <c r="I30" s="54" t="s">
        <v>123</v>
      </c>
    </row>
    <row r="31" spans="1:9" ht="26.1" customHeight="1" x14ac:dyDescent="0.25">
      <c r="A31" s="62">
        <v>29</v>
      </c>
      <c r="B31" s="63" t="s">
        <v>148</v>
      </c>
      <c r="C31" s="63" t="s">
        <v>149</v>
      </c>
      <c r="D31" s="56" t="s">
        <v>10</v>
      </c>
      <c r="E31" s="42">
        <v>2149.54</v>
      </c>
      <c r="F31" s="25">
        <v>323</v>
      </c>
      <c r="G31" s="56">
        <v>5</v>
      </c>
      <c r="H31" s="57">
        <v>44918</v>
      </c>
      <c r="I31" s="54" t="s">
        <v>26</v>
      </c>
    </row>
    <row r="32" spans="1:9" ht="26.1" customHeight="1" x14ac:dyDescent="0.25">
      <c r="A32" s="62">
        <v>30</v>
      </c>
      <c r="B32" s="63" t="s">
        <v>145</v>
      </c>
      <c r="C32" s="63" t="s">
        <v>145</v>
      </c>
      <c r="D32" s="56" t="s">
        <v>13</v>
      </c>
      <c r="E32" s="42">
        <v>2016</v>
      </c>
      <c r="F32" s="25">
        <v>396</v>
      </c>
      <c r="G32" s="56">
        <v>3</v>
      </c>
      <c r="H32" s="57">
        <v>44890</v>
      </c>
      <c r="I32" s="54" t="s">
        <v>55</v>
      </c>
    </row>
    <row r="33" spans="1:9" ht="26.1" customHeight="1" x14ac:dyDescent="0.25">
      <c r="A33" s="62">
        <v>31</v>
      </c>
      <c r="B33" s="63" t="s">
        <v>160</v>
      </c>
      <c r="C33" s="63" t="s">
        <v>161</v>
      </c>
      <c r="D33" s="56" t="s">
        <v>162</v>
      </c>
      <c r="E33" s="42">
        <v>1610</v>
      </c>
      <c r="F33" s="25">
        <v>235</v>
      </c>
      <c r="G33" s="56">
        <v>2</v>
      </c>
      <c r="H33" s="57">
        <v>44904</v>
      </c>
      <c r="I33" s="54" t="s">
        <v>55</v>
      </c>
    </row>
    <row r="34" spans="1:9" ht="26.1" customHeight="1" x14ac:dyDescent="0.25">
      <c r="A34" s="62">
        <v>32</v>
      </c>
      <c r="B34" s="63" t="s">
        <v>118</v>
      </c>
      <c r="C34" s="63" t="s">
        <v>118</v>
      </c>
      <c r="D34" s="56" t="s">
        <v>13</v>
      </c>
      <c r="E34" s="42">
        <v>1435.3</v>
      </c>
      <c r="F34" s="25">
        <v>245</v>
      </c>
      <c r="G34" s="56">
        <v>7</v>
      </c>
      <c r="H34" s="57">
        <v>44951</v>
      </c>
      <c r="I34" s="54" t="s">
        <v>119</v>
      </c>
    </row>
    <row r="35" spans="1:9" ht="26.1" customHeight="1" x14ac:dyDescent="0.25">
      <c r="A35" s="62">
        <v>33</v>
      </c>
      <c r="B35" s="63" t="s">
        <v>150</v>
      </c>
      <c r="C35" s="63" t="s">
        <v>151</v>
      </c>
      <c r="D35" s="56" t="s">
        <v>152</v>
      </c>
      <c r="E35" s="42">
        <v>1308.1500000000001</v>
      </c>
      <c r="F35" s="25">
        <v>269</v>
      </c>
      <c r="G35" s="56">
        <v>2</v>
      </c>
      <c r="H35" s="57">
        <v>44897</v>
      </c>
      <c r="I35" s="54" t="s">
        <v>105</v>
      </c>
    </row>
    <row r="36" spans="1:9" ht="26.1" customHeight="1" x14ac:dyDescent="0.25">
      <c r="A36" s="62">
        <v>34</v>
      </c>
      <c r="B36" s="63" t="s">
        <v>835</v>
      </c>
      <c r="C36" s="63" t="s">
        <v>836</v>
      </c>
      <c r="D36" s="56" t="s">
        <v>837</v>
      </c>
      <c r="E36" s="42">
        <v>1273</v>
      </c>
      <c r="F36" s="25">
        <v>361</v>
      </c>
      <c r="G36" s="56">
        <v>1</v>
      </c>
      <c r="H36" s="57">
        <v>44716</v>
      </c>
      <c r="I36" s="54" t="s">
        <v>831</v>
      </c>
    </row>
    <row r="37" spans="1:9" ht="26.1" customHeight="1" x14ac:dyDescent="0.25">
      <c r="A37" s="62">
        <v>35</v>
      </c>
      <c r="B37" s="63" t="s">
        <v>1232</v>
      </c>
      <c r="C37" s="63" t="s">
        <v>1233</v>
      </c>
      <c r="D37" s="56" t="s">
        <v>396</v>
      </c>
      <c r="E37" s="42">
        <v>1085</v>
      </c>
      <c r="F37" s="25">
        <v>310</v>
      </c>
      <c r="G37" s="56">
        <v>1</v>
      </c>
      <c r="H37" s="57">
        <v>44719</v>
      </c>
      <c r="I37" s="54" t="s">
        <v>105</v>
      </c>
    </row>
    <row r="38" spans="1:9" ht="26.1" customHeight="1" x14ac:dyDescent="0.25">
      <c r="A38" s="62">
        <v>36</v>
      </c>
      <c r="B38" s="63" t="s">
        <v>172</v>
      </c>
      <c r="C38" s="63" t="s">
        <v>172</v>
      </c>
      <c r="D38" s="56" t="s">
        <v>13</v>
      </c>
      <c r="E38" s="42">
        <v>1019</v>
      </c>
      <c r="F38" s="25">
        <v>252</v>
      </c>
      <c r="G38" s="56">
        <v>3</v>
      </c>
      <c r="H38" s="57">
        <v>44883</v>
      </c>
      <c r="I38" s="54" t="s">
        <v>173</v>
      </c>
    </row>
    <row r="39" spans="1:9" ht="26.1" customHeight="1" x14ac:dyDescent="0.25">
      <c r="A39" s="62">
        <v>37</v>
      </c>
      <c r="B39" s="63" t="s">
        <v>1234</v>
      </c>
      <c r="C39" s="63" t="s">
        <v>1235</v>
      </c>
      <c r="D39" s="56" t="s">
        <v>63</v>
      </c>
      <c r="E39" s="42">
        <v>899.5</v>
      </c>
      <c r="F39" s="25">
        <v>131</v>
      </c>
      <c r="G39" s="56">
        <v>1</v>
      </c>
      <c r="H39" s="57">
        <v>44421</v>
      </c>
      <c r="I39" s="54" t="s">
        <v>105</v>
      </c>
    </row>
    <row r="40" spans="1:9" ht="26.1" customHeight="1" x14ac:dyDescent="0.25">
      <c r="A40" s="62">
        <v>38</v>
      </c>
      <c r="B40" s="63" t="s">
        <v>1236</v>
      </c>
      <c r="C40" s="63" t="s">
        <v>1237</v>
      </c>
      <c r="D40" s="56" t="s">
        <v>689</v>
      </c>
      <c r="E40" s="42">
        <v>857.5</v>
      </c>
      <c r="F40" s="25">
        <v>245</v>
      </c>
      <c r="G40" s="56">
        <v>1</v>
      </c>
      <c r="H40" s="57">
        <v>44813</v>
      </c>
      <c r="I40" s="54" t="s">
        <v>105</v>
      </c>
    </row>
    <row r="41" spans="1:9" ht="26.1" customHeight="1" x14ac:dyDescent="0.25">
      <c r="A41" s="62">
        <v>39</v>
      </c>
      <c r="B41" s="132" t="s">
        <v>1238</v>
      </c>
      <c r="C41" s="132" t="s">
        <v>1239</v>
      </c>
      <c r="D41" s="162" t="s">
        <v>10</v>
      </c>
      <c r="E41" s="149">
        <v>817</v>
      </c>
      <c r="F41" s="150">
        <v>121</v>
      </c>
      <c r="G41" s="150">
        <v>2</v>
      </c>
      <c r="H41" s="158">
        <v>43308</v>
      </c>
      <c r="I41" s="133" t="s">
        <v>105</v>
      </c>
    </row>
    <row r="42" spans="1:9" ht="26.1" customHeight="1" x14ac:dyDescent="0.25">
      <c r="A42" s="62">
        <v>40</v>
      </c>
      <c r="B42" s="63" t="s">
        <v>166</v>
      </c>
      <c r="C42" s="63" t="s">
        <v>167</v>
      </c>
      <c r="D42" s="56" t="s">
        <v>168</v>
      </c>
      <c r="E42" s="42">
        <v>758.3</v>
      </c>
      <c r="F42" s="25">
        <v>132</v>
      </c>
      <c r="G42" s="56">
        <v>2</v>
      </c>
      <c r="H42" s="57">
        <v>44896</v>
      </c>
      <c r="I42" s="54" t="s">
        <v>117</v>
      </c>
    </row>
    <row r="43" spans="1:9" ht="26.1" customHeight="1" x14ac:dyDescent="0.25">
      <c r="A43" s="62">
        <v>41</v>
      </c>
      <c r="B43" s="63" t="s">
        <v>184</v>
      </c>
      <c r="C43" s="63" t="s">
        <v>185</v>
      </c>
      <c r="D43" s="56" t="s">
        <v>63</v>
      </c>
      <c r="E43" s="42">
        <v>750</v>
      </c>
      <c r="F43" s="25">
        <v>103</v>
      </c>
      <c r="G43" s="56">
        <v>2</v>
      </c>
      <c r="H43" s="57">
        <v>44603</v>
      </c>
      <c r="I43" s="54" t="s">
        <v>55</v>
      </c>
    </row>
    <row r="44" spans="1:9" ht="26.1" customHeight="1" x14ac:dyDescent="0.25">
      <c r="A44" s="62">
        <v>42</v>
      </c>
      <c r="B44" s="63" t="s">
        <v>179</v>
      </c>
      <c r="C44" s="63" t="s">
        <v>180</v>
      </c>
      <c r="D44" s="56" t="s">
        <v>181</v>
      </c>
      <c r="E44" s="42">
        <v>627</v>
      </c>
      <c r="F44" s="25">
        <v>161</v>
      </c>
      <c r="G44" s="56">
        <v>2</v>
      </c>
      <c r="H44" s="57">
        <v>44883</v>
      </c>
      <c r="I44" s="54" t="s">
        <v>82</v>
      </c>
    </row>
    <row r="45" spans="1:9" ht="26.1" customHeight="1" x14ac:dyDescent="0.25">
      <c r="A45" s="62">
        <v>43</v>
      </c>
      <c r="B45" s="63" t="s">
        <v>1240</v>
      </c>
      <c r="C45" s="63" t="s">
        <v>1241</v>
      </c>
      <c r="D45" s="56" t="s">
        <v>63</v>
      </c>
      <c r="E45" s="42">
        <v>524</v>
      </c>
      <c r="F45" s="25">
        <v>80</v>
      </c>
      <c r="G45" s="56">
        <v>1</v>
      </c>
      <c r="H45" s="158">
        <v>44132</v>
      </c>
      <c r="I45" s="133" t="s">
        <v>105</v>
      </c>
    </row>
    <row r="46" spans="1:9" ht="26.1" customHeight="1" x14ac:dyDescent="0.25">
      <c r="A46" s="62">
        <v>44</v>
      </c>
      <c r="B46" s="63" t="s">
        <v>174</v>
      </c>
      <c r="C46" s="63" t="s">
        <v>174</v>
      </c>
      <c r="D46" s="56" t="s">
        <v>13</v>
      </c>
      <c r="E46" s="42">
        <v>444.65</v>
      </c>
      <c r="F46" s="25">
        <v>70</v>
      </c>
      <c r="G46" s="56">
        <v>2</v>
      </c>
      <c r="H46" s="57">
        <v>44883</v>
      </c>
      <c r="I46" s="54" t="s">
        <v>97</v>
      </c>
    </row>
    <row r="47" spans="1:9" ht="26.1" customHeight="1" x14ac:dyDescent="0.25">
      <c r="A47" s="62"/>
      <c r="B47" s="63" t="s">
        <v>212</v>
      </c>
      <c r="C47" s="63" t="s">
        <v>213</v>
      </c>
      <c r="D47" s="56" t="s">
        <v>214</v>
      </c>
      <c r="E47" s="42">
        <v>400</v>
      </c>
      <c r="F47" s="25">
        <v>93</v>
      </c>
      <c r="G47" s="56">
        <v>1</v>
      </c>
      <c r="H47" s="57">
        <v>44694</v>
      </c>
      <c r="I47" s="54" t="s">
        <v>82</v>
      </c>
    </row>
    <row r="48" spans="1:9" ht="26.1" customHeight="1" x14ac:dyDescent="0.25">
      <c r="A48" s="62">
        <v>45</v>
      </c>
      <c r="B48" s="63" t="s">
        <v>192</v>
      </c>
      <c r="C48" s="63" t="s">
        <v>193</v>
      </c>
      <c r="D48" s="56" t="s">
        <v>10</v>
      </c>
      <c r="E48" s="42">
        <v>397.5</v>
      </c>
      <c r="F48" s="25">
        <v>60</v>
      </c>
      <c r="G48" s="56">
        <v>1</v>
      </c>
      <c r="H48" s="57">
        <v>44820</v>
      </c>
      <c r="I48" s="54" t="s">
        <v>18</v>
      </c>
    </row>
    <row r="49" spans="1:9" ht="26.1" customHeight="1" x14ac:dyDescent="0.25">
      <c r="A49" s="62">
        <v>46</v>
      </c>
      <c r="B49" s="63" t="s">
        <v>197</v>
      </c>
      <c r="C49" s="63" t="s">
        <v>198</v>
      </c>
      <c r="D49" s="56" t="s">
        <v>63</v>
      </c>
      <c r="E49" s="42">
        <v>345.6</v>
      </c>
      <c r="F49" s="25">
        <v>74</v>
      </c>
      <c r="G49" s="56">
        <v>3</v>
      </c>
      <c r="H49" s="57">
        <v>44918</v>
      </c>
      <c r="I49" s="54" t="s">
        <v>82</v>
      </c>
    </row>
    <row r="50" spans="1:9" ht="26.1" customHeight="1" x14ac:dyDescent="0.25">
      <c r="A50" s="62">
        <v>47</v>
      </c>
      <c r="B50" s="63" t="s">
        <v>194</v>
      </c>
      <c r="C50" s="63" t="s">
        <v>195</v>
      </c>
      <c r="D50" s="56" t="s">
        <v>196</v>
      </c>
      <c r="E50" s="42">
        <v>340</v>
      </c>
      <c r="F50" s="25">
        <v>81</v>
      </c>
      <c r="G50" s="56">
        <v>2</v>
      </c>
      <c r="H50" s="57">
        <v>44827</v>
      </c>
      <c r="I50" s="54" t="s">
        <v>82</v>
      </c>
    </row>
    <row r="51" spans="1:9" ht="26.1" customHeight="1" x14ac:dyDescent="0.25">
      <c r="A51" s="62">
        <v>48</v>
      </c>
      <c r="B51" s="63" t="s">
        <v>191</v>
      </c>
      <c r="C51" s="63" t="s">
        <v>191</v>
      </c>
      <c r="D51" s="56" t="s">
        <v>13</v>
      </c>
      <c r="E51" s="42">
        <v>263.10000000000002</v>
      </c>
      <c r="F51" s="25">
        <v>40</v>
      </c>
      <c r="G51" s="56">
        <v>2</v>
      </c>
      <c r="H51" s="57">
        <v>44834</v>
      </c>
      <c r="I51" s="54" t="s">
        <v>38</v>
      </c>
    </row>
    <row r="52" spans="1:9" ht="26.1" customHeight="1" x14ac:dyDescent="0.25">
      <c r="A52" s="62">
        <v>49</v>
      </c>
      <c r="B52" s="63" t="s">
        <v>199</v>
      </c>
      <c r="C52" s="63" t="s">
        <v>200</v>
      </c>
      <c r="D52" s="56" t="s">
        <v>201</v>
      </c>
      <c r="E52" s="42">
        <v>222.4</v>
      </c>
      <c r="F52" s="25">
        <v>42</v>
      </c>
      <c r="G52" s="56">
        <v>4</v>
      </c>
      <c r="H52" s="57">
        <v>44897</v>
      </c>
      <c r="I52" s="54" t="s">
        <v>117</v>
      </c>
    </row>
    <row r="53" spans="1:9" ht="26.1" customHeight="1" x14ac:dyDescent="0.25">
      <c r="A53" s="62">
        <v>50</v>
      </c>
      <c r="B53" s="63" t="s">
        <v>215</v>
      </c>
      <c r="C53" s="63" t="s">
        <v>216</v>
      </c>
      <c r="D53" s="56" t="s">
        <v>217</v>
      </c>
      <c r="E53" s="42">
        <v>210.70000000000007</v>
      </c>
      <c r="F53" s="25">
        <v>36</v>
      </c>
      <c r="G53" s="56">
        <v>1</v>
      </c>
      <c r="H53" s="57">
        <v>44655</v>
      </c>
      <c r="I53" s="54" t="s">
        <v>38</v>
      </c>
    </row>
    <row r="54" spans="1:9" ht="26.1" customHeight="1" x14ac:dyDescent="0.25">
      <c r="A54" s="62">
        <v>51</v>
      </c>
      <c r="B54" s="63" t="s">
        <v>202</v>
      </c>
      <c r="C54" s="63" t="s">
        <v>203</v>
      </c>
      <c r="D54" s="56" t="s">
        <v>204</v>
      </c>
      <c r="E54" s="42">
        <v>189</v>
      </c>
      <c r="F54" s="25">
        <v>36</v>
      </c>
      <c r="G54" s="56">
        <v>3</v>
      </c>
      <c r="H54" s="57">
        <v>44904</v>
      </c>
      <c r="I54" s="54" t="s">
        <v>147</v>
      </c>
    </row>
    <row r="55" spans="1:9" ht="26.1" customHeight="1" x14ac:dyDescent="0.25">
      <c r="A55" s="62">
        <v>52</v>
      </c>
      <c r="B55" s="63" t="s">
        <v>205</v>
      </c>
      <c r="C55" s="63" t="s">
        <v>206</v>
      </c>
      <c r="D55" s="56" t="s">
        <v>10</v>
      </c>
      <c r="E55" s="42">
        <v>177.4</v>
      </c>
      <c r="F55" s="25">
        <v>26</v>
      </c>
      <c r="G55" s="56">
        <v>2</v>
      </c>
      <c r="H55" s="57">
        <v>44890</v>
      </c>
      <c r="I55" s="54" t="s">
        <v>24</v>
      </c>
    </row>
    <row r="56" spans="1:9" ht="26.1" customHeight="1" x14ac:dyDescent="0.25">
      <c r="A56" s="62">
        <v>53</v>
      </c>
      <c r="B56" s="63" t="s">
        <v>207</v>
      </c>
      <c r="C56" s="63" t="s">
        <v>208</v>
      </c>
      <c r="D56" s="56" t="s">
        <v>10</v>
      </c>
      <c r="E56" s="42">
        <v>164.9</v>
      </c>
      <c r="F56" s="25">
        <v>25</v>
      </c>
      <c r="G56" s="56">
        <v>1</v>
      </c>
      <c r="H56" s="57">
        <v>44792</v>
      </c>
      <c r="I56" s="54" t="s">
        <v>46</v>
      </c>
    </row>
    <row r="57" spans="1:9" ht="26.1" customHeight="1" x14ac:dyDescent="0.25">
      <c r="A57" s="62">
        <v>55</v>
      </c>
      <c r="B57" s="63" t="s">
        <v>218</v>
      </c>
      <c r="C57" s="63" t="s">
        <v>219</v>
      </c>
      <c r="D57" s="56" t="s">
        <v>220</v>
      </c>
      <c r="E57" s="42">
        <v>110</v>
      </c>
      <c r="F57" s="25">
        <v>22</v>
      </c>
      <c r="G57" s="56">
        <v>1</v>
      </c>
      <c r="H57" s="57">
        <v>43763</v>
      </c>
      <c r="I57" s="54" t="s">
        <v>82</v>
      </c>
    </row>
    <row r="58" spans="1:9" ht="26.1" customHeight="1" x14ac:dyDescent="0.25">
      <c r="A58" s="62">
        <v>56</v>
      </c>
      <c r="B58" s="63" t="s">
        <v>223</v>
      </c>
      <c r="C58" s="63" t="s">
        <v>223</v>
      </c>
      <c r="D58" s="56" t="s">
        <v>63</v>
      </c>
      <c r="E58" s="42">
        <v>90</v>
      </c>
      <c r="F58" s="25">
        <v>18</v>
      </c>
      <c r="G58" s="56">
        <v>1</v>
      </c>
      <c r="H58" s="57">
        <v>44071</v>
      </c>
      <c r="I58" s="54" t="s">
        <v>82</v>
      </c>
    </row>
    <row r="59" spans="1:9" ht="26.1" customHeight="1" x14ac:dyDescent="0.25">
      <c r="A59" s="62">
        <v>57</v>
      </c>
      <c r="B59" s="64" t="s">
        <v>228</v>
      </c>
      <c r="C59" s="64" t="s">
        <v>229</v>
      </c>
      <c r="D59" s="58" t="s">
        <v>156</v>
      </c>
      <c r="E59" s="59">
        <v>38</v>
      </c>
      <c r="F59" s="60">
        <v>12</v>
      </c>
      <c r="G59" s="58">
        <v>1</v>
      </c>
      <c r="H59" s="61">
        <v>44008</v>
      </c>
      <c r="I59" s="55" t="s">
        <v>38</v>
      </c>
    </row>
    <row r="60" spans="1:9" ht="25.35" customHeight="1" thickBot="1" x14ac:dyDescent="0.3">
      <c r="A60" s="71"/>
      <c r="B60" s="72"/>
      <c r="C60" s="72"/>
      <c r="D60" s="71"/>
      <c r="E60" s="59"/>
      <c r="F60" s="60"/>
      <c r="G60" s="71"/>
      <c r="H60" s="73"/>
      <c r="I60" s="74"/>
    </row>
    <row r="61" spans="1:9" ht="25.9" customHeight="1" thickBot="1" x14ac:dyDescent="0.3">
      <c r="A61" s="65"/>
      <c r="B61" s="2"/>
      <c r="C61" s="2"/>
      <c r="D61" s="7"/>
      <c r="E61" s="84">
        <f>SUM(E3:E59)</f>
        <v>3107180.9399999995</v>
      </c>
      <c r="F61" s="85">
        <f>SUM(F3:F59)</f>
        <v>477083</v>
      </c>
      <c r="G61" s="5"/>
      <c r="H61" s="276"/>
      <c r="I61" s="52"/>
    </row>
    <row r="62" spans="1:9" ht="25.5" customHeight="1" x14ac:dyDescent="0.25"/>
    <row r="63" spans="1:9" ht="25.9" hidden="1" customHeight="1" x14ac:dyDescent="0.25"/>
    <row r="64" spans="1:9" ht="25.9" hidden="1" customHeight="1" x14ac:dyDescent="0.25"/>
    <row r="65" ht="25.9" hidden="1" customHeight="1" x14ac:dyDescent="0.25"/>
    <row r="66" x14ac:dyDescent="0.25"/>
  </sheetData>
  <sortState xmlns:xlrd2="http://schemas.microsoft.com/office/spreadsheetml/2017/richdata2" ref="B3:I59">
    <sortCondition descending="1" ref="E3:E59"/>
  </sortState>
  <mergeCells count="1">
    <mergeCell ref="A1:I1"/>
  </mergeCells>
  <conditionalFormatting sqref="B2:B40 B42:B1048576">
    <cfRule type="duplicateValues" dxfId="32" priority="2"/>
  </conditionalFormatting>
  <conditionalFormatting sqref="B13">
    <cfRule type="duplicateValues" dxfId="31" priority="3"/>
  </conditionalFormatting>
  <conditionalFormatting sqref="B24">
    <cfRule type="duplicateValues" dxfId="3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5291-D0C8-4AF3-AF81-7ADCA3438BC4}">
  <dimension ref="A1:I89"/>
  <sheetViews>
    <sheetView zoomScale="75" zoomScaleNormal="75" workbookViewId="0">
      <selection activeCell="A3" sqref="A3:A82"/>
    </sheetView>
  </sheetViews>
  <sheetFormatPr defaultColWidth="0" defaultRowHeight="15" zeroHeight="1" x14ac:dyDescent="0.25"/>
  <cols>
    <col min="1" max="1" width="5.7109375" customWidth="1"/>
    <col min="2" max="3" width="30.7109375" customWidth="1"/>
    <col min="4" max="4" width="20.7109375" style="8" customWidth="1"/>
    <col min="5" max="5" width="20.7109375" style="3" customWidth="1"/>
    <col min="6" max="6" width="20.7109375" style="4" customWidth="1"/>
    <col min="7" max="7" width="20.7109375" style="6" customWidth="1"/>
    <col min="8" max="8" width="20.7109375" style="277" customWidth="1"/>
    <col min="9" max="9" width="30.7109375" customWidth="1"/>
    <col min="10" max="16384" width="8.85546875" hidden="1"/>
  </cols>
  <sheetData>
    <row r="1" spans="1:9" s="87" customFormat="1" ht="50.1" customHeight="1" x14ac:dyDescent="0.25">
      <c r="A1" s="322" t="s">
        <v>648</v>
      </c>
      <c r="B1" s="323"/>
      <c r="C1" s="323"/>
      <c r="D1" s="323"/>
      <c r="E1" s="323"/>
      <c r="F1" s="323"/>
      <c r="G1" s="323"/>
      <c r="H1" s="323"/>
      <c r="I1" s="323"/>
    </row>
    <row r="2" spans="1:9" ht="30" customHeight="1" x14ac:dyDescent="0.25">
      <c r="A2" s="98" t="s">
        <v>644</v>
      </c>
      <c r="B2" s="99" t="s">
        <v>0</v>
      </c>
      <c r="C2" s="100" t="s">
        <v>1</v>
      </c>
      <c r="D2" s="99" t="s">
        <v>2</v>
      </c>
      <c r="E2" s="101" t="s">
        <v>3</v>
      </c>
      <c r="F2" s="102" t="s">
        <v>4</v>
      </c>
      <c r="G2" s="103" t="s">
        <v>5</v>
      </c>
      <c r="H2" s="275" t="s">
        <v>6</v>
      </c>
      <c r="I2" s="104" t="s">
        <v>7</v>
      </c>
    </row>
    <row r="3" spans="1:9" s="15" customFormat="1" ht="26.1" customHeight="1" x14ac:dyDescent="0.25">
      <c r="A3" s="62">
        <v>1</v>
      </c>
      <c r="B3" s="63" t="s">
        <v>8</v>
      </c>
      <c r="C3" s="63" t="s">
        <v>9</v>
      </c>
      <c r="D3" s="56" t="s">
        <v>10</v>
      </c>
      <c r="E3" s="42">
        <v>252817.88</v>
      </c>
      <c r="F3" s="25">
        <v>31349</v>
      </c>
      <c r="G3" s="67">
        <v>26</v>
      </c>
      <c r="H3" s="57">
        <v>44911</v>
      </c>
      <c r="I3" s="54" t="s">
        <v>11</v>
      </c>
    </row>
    <row r="4" spans="1:9" s="15" customFormat="1" ht="26.1" customHeight="1" x14ac:dyDescent="0.25">
      <c r="A4" s="62">
        <v>2</v>
      </c>
      <c r="B4" s="63" t="s">
        <v>19</v>
      </c>
      <c r="C4" s="63" t="s">
        <v>19</v>
      </c>
      <c r="D4" s="56" t="s">
        <v>13</v>
      </c>
      <c r="E4" s="42">
        <v>231708.19999999998</v>
      </c>
      <c r="F4" s="25">
        <v>34157</v>
      </c>
      <c r="G4" s="67">
        <v>14</v>
      </c>
      <c r="H4" s="57">
        <v>44960</v>
      </c>
      <c r="I4" s="54" t="s">
        <v>20</v>
      </c>
    </row>
    <row r="5" spans="1:9" s="15" customFormat="1" ht="26.1" customHeight="1" x14ac:dyDescent="0.25">
      <c r="A5" s="62">
        <v>3</v>
      </c>
      <c r="B5" s="63" t="s">
        <v>21</v>
      </c>
      <c r="C5" s="63" t="s">
        <v>22</v>
      </c>
      <c r="D5" s="56" t="s">
        <v>23</v>
      </c>
      <c r="E5" s="42">
        <v>230862.84</v>
      </c>
      <c r="F5" s="25">
        <v>46090</v>
      </c>
      <c r="G5" s="67">
        <v>19</v>
      </c>
      <c r="H5" s="57">
        <v>44960</v>
      </c>
      <c r="I5" s="54" t="s">
        <v>24</v>
      </c>
    </row>
    <row r="6" spans="1:9" s="15" customFormat="1" ht="26.1" customHeight="1" x14ac:dyDescent="0.25">
      <c r="A6" s="62">
        <v>4</v>
      </c>
      <c r="B6" s="63" t="s">
        <v>15</v>
      </c>
      <c r="C6" s="63" t="s">
        <v>16</v>
      </c>
      <c r="D6" s="56" t="s">
        <v>17</v>
      </c>
      <c r="E6" s="42">
        <v>158501.51</v>
      </c>
      <c r="F6" s="25">
        <v>29205</v>
      </c>
      <c r="G6" s="67">
        <v>26</v>
      </c>
      <c r="H6" s="57">
        <v>44916</v>
      </c>
      <c r="I6" s="54" t="s">
        <v>18</v>
      </c>
    </row>
    <row r="7" spans="1:9" s="15" customFormat="1" ht="26.1" customHeight="1" x14ac:dyDescent="0.25">
      <c r="A7" s="62">
        <v>5</v>
      </c>
      <c r="B7" s="63" t="s">
        <v>25</v>
      </c>
      <c r="C7" s="63" t="s">
        <v>25</v>
      </c>
      <c r="D7" s="56" t="s">
        <v>13</v>
      </c>
      <c r="E7" s="42">
        <v>148501.49</v>
      </c>
      <c r="F7" s="25">
        <v>23937</v>
      </c>
      <c r="G7" s="67">
        <v>22</v>
      </c>
      <c r="H7" s="57">
        <v>44974</v>
      </c>
      <c r="I7" s="54" t="s">
        <v>26</v>
      </c>
    </row>
    <row r="8" spans="1:9" s="15" customFormat="1" ht="26.1" customHeight="1" x14ac:dyDescent="0.25">
      <c r="A8" s="62">
        <v>6</v>
      </c>
      <c r="B8" s="63" t="s">
        <v>27</v>
      </c>
      <c r="C8" s="63" t="s">
        <v>28</v>
      </c>
      <c r="D8" s="56" t="s">
        <v>10</v>
      </c>
      <c r="E8" s="42">
        <v>138423.26</v>
      </c>
      <c r="F8" s="25">
        <v>18015</v>
      </c>
      <c r="G8" s="67">
        <v>14</v>
      </c>
      <c r="H8" s="57">
        <v>44967</v>
      </c>
      <c r="I8" s="54" t="s">
        <v>24</v>
      </c>
    </row>
    <row r="9" spans="1:9" s="15" customFormat="1" ht="26.1" customHeight="1" x14ac:dyDescent="0.25">
      <c r="A9" s="62">
        <v>7</v>
      </c>
      <c r="B9" s="63" t="s">
        <v>12</v>
      </c>
      <c r="C9" s="63" t="s">
        <v>12</v>
      </c>
      <c r="D9" s="56" t="s">
        <v>13</v>
      </c>
      <c r="E9" s="42">
        <v>124885.09000000001</v>
      </c>
      <c r="F9" s="25">
        <v>18253</v>
      </c>
      <c r="G9" s="67">
        <v>13</v>
      </c>
      <c r="H9" s="57">
        <v>44925</v>
      </c>
      <c r="I9" s="54" t="s">
        <v>14</v>
      </c>
    </row>
    <row r="10" spans="1:9" s="15" customFormat="1" ht="26.1" customHeight="1" x14ac:dyDescent="0.25">
      <c r="A10" s="62">
        <v>8</v>
      </c>
      <c r="B10" s="63" t="s">
        <v>33</v>
      </c>
      <c r="C10" s="63" t="s">
        <v>34</v>
      </c>
      <c r="D10" s="56" t="s">
        <v>10</v>
      </c>
      <c r="E10" s="42">
        <v>114865.27</v>
      </c>
      <c r="F10" s="25">
        <v>15252</v>
      </c>
      <c r="G10" s="67">
        <v>25</v>
      </c>
      <c r="H10" s="57">
        <v>44974</v>
      </c>
      <c r="I10" s="54" t="s">
        <v>11</v>
      </c>
    </row>
    <row r="11" spans="1:9" s="15" customFormat="1" ht="26.1" customHeight="1" x14ac:dyDescent="0.25">
      <c r="A11" s="62">
        <v>9</v>
      </c>
      <c r="B11" s="63" t="s">
        <v>36</v>
      </c>
      <c r="C11" s="63" t="s">
        <v>37</v>
      </c>
      <c r="D11" s="56" t="s">
        <v>10</v>
      </c>
      <c r="E11" s="42">
        <v>105242.12</v>
      </c>
      <c r="F11" s="25">
        <v>15715</v>
      </c>
      <c r="G11" s="67">
        <v>22</v>
      </c>
      <c r="H11" s="57">
        <v>44967</v>
      </c>
      <c r="I11" s="54" t="s">
        <v>38</v>
      </c>
    </row>
    <row r="12" spans="1:9" s="15" customFormat="1" ht="26.1" customHeight="1" x14ac:dyDescent="0.25">
      <c r="A12" s="62">
        <v>10</v>
      </c>
      <c r="B12" s="63" t="s">
        <v>41</v>
      </c>
      <c r="C12" s="63" t="s">
        <v>42</v>
      </c>
      <c r="D12" s="56" t="s">
        <v>43</v>
      </c>
      <c r="E12" s="42">
        <v>60997.66</v>
      </c>
      <c r="F12" s="25">
        <v>9085</v>
      </c>
      <c r="G12" s="67">
        <v>17</v>
      </c>
      <c r="H12" s="57">
        <v>44953</v>
      </c>
      <c r="I12" s="54" t="s">
        <v>26</v>
      </c>
    </row>
    <row r="13" spans="1:9" s="15" customFormat="1" ht="26.1" customHeight="1" x14ac:dyDescent="0.25">
      <c r="A13" s="62">
        <v>11</v>
      </c>
      <c r="B13" s="63" t="s">
        <v>58</v>
      </c>
      <c r="C13" s="63" t="s">
        <v>59</v>
      </c>
      <c r="D13" s="56" t="s">
        <v>60</v>
      </c>
      <c r="E13" s="42">
        <v>43064.88</v>
      </c>
      <c r="F13" s="25">
        <v>6343</v>
      </c>
      <c r="G13" s="67">
        <v>10</v>
      </c>
      <c r="H13" s="57">
        <v>44967</v>
      </c>
      <c r="I13" s="54" t="s">
        <v>26</v>
      </c>
    </row>
    <row r="14" spans="1:9" s="15" customFormat="1" ht="26.1" customHeight="1" x14ac:dyDescent="0.25">
      <c r="A14" s="62">
        <v>12</v>
      </c>
      <c r="B14" s="63" t="s">
        <v>39</v>
      </c>
      <c r="C14" s="63" t="s">
        <v>40</v>
      </c>
      <c r="D14" s="56" t="s">
        <v>10</v>
      </c>
      <c r="E14" s="42">
        <v>28631.599999999999</v>
      </c>
      <c r="F14" s="25">
        <v>4254</v>
      </c>
      <c r="G14" s="67">
        <v>11</v>
      </c>
      <c r="H14" s="57">
        <v>44946</v>
      </c>
      <c r="I14" s="54" t="s">
        <v>739</v>
      </c>
    </row>
    <row r="15" spans="1:9" s="15" customFormat="1" ht="26.1" customHeight="1" x14ac:dyDescent="0.25">
      <c r="A15" s="62">
        <v>13</v>
      </c>
      <c r="B15" s="63" t="s">
        <v>64</v>
      </c>
      <c r="C15" s="63" t="s">
        <v>65</v>
      </c>
      <c r="D15" s="56" t="s">
        <v>66</v>
      </c>
      <c r="E15" s="42">
        <v>28620.6</v>
      </c>
      <c r="F15" s="25">
        <v>4532</v>
      </c>
      <c r="G15" s="67">
        <v>18</v>
      </c>
      <c r="H15" s="57">
        <v>44960</v>
      </c>
      <c r="I15" s="54" t="s">
        <v>11</v>
      </c>
    </row>
    <row r="16" spans="1:9" s="15" customFormat="1" ht="26.1" customHeight="1" x14ac:dyDescent="0.25">
      <c r="A16" s="62">
        <v>14</v>
      </c>
      <c r="B16" s="63" t="s">
        <v>69</v>
      </c>
      <c r="C16" s="63" t="s">
        <v>70</v>
      </c>
      <c r="D16" s="56" t="s">
        <v>10</v>
      </c>
      <c r="E16" s="42">
        <v>23254.21</v>
      </c>
      <c r="F16" s="25">
        <v>3368</v>
      </c>
      <c r="G16" s="67">
        <v>10</v>
      </c>
      <c r="H16" s="57">
        <v>44967</v>
      </c>
      <c r="I16" s="54" t="s">
        <v>11</v>
      </c>
    </row>
    <row r="17" spans="1:9" s="15" customFormat="1" ht="26.1" customHeight="1" x14ac:dyDescent="0.25">
      <c r="A17" s="62">
        <v>15</v>
      </c>
      <c r="B17" s="63" t="s">
        <v>72</v>
      </c>
      <c r="C17" s="63" t="s">
        <v>73</v>
      </c>
      <c r="D17" s="56" t="s">
        <v>23</v>
      </c>
      <c r="E17" s="42">
        <v>22626.910000000014</v>
      </c>
      <c r="F17" s="25">
        <v>4481</v>
      </c>
      <c r="G17" s="67">
        <v>20</v>
      </c>
      <c r="H17" s="57">
        <v>44981</v>
      </c>
      <c r="I17" s="54" t="s">
        <v>32</v>
      </c>
    </row>
    <row r="18" spans="1:9" s="15" customFormat="1" ht="26.1" customHeight="1" x14ac:dyDescent="0.25">
      <c r="A18" s="62">
        <v>16</v>
      </c>
      <c r="B18" s="63" t="s">
        <v>74</v>
      </c>
      <c r="C18" s="63" t="s">
        <v>75</v>
      </c>
      <c r="D18" s="56" t="s">
        <v>10</v>
      </c>
      <c r="E18" s="42">
        <v>21243.39</v>
      </c>
      <c r="F18" s="25">
        <v>3484</v>
      </c>
      <c r="G18" s="67">
        <v>12</v>
      </c>
      <c r="H18" s="57">
        <v>44981</v>
      </c>
      <c r="I18" s="54" t="s">
        <v>46</v>
      </c>
    </row>
    <row r="19" spans="1:9" s="15" customFormat="1" ht="26.1" customHeight="1" x14ac:dyDescent="0.25">
      <c r="A19" s="62">
        <v>17</v>
      </c>
      <c r="B19" s="63" t="s">
        <v>76</v>
      </c>
      <c r="C19" s="63" t="s">
        <v>77</v>
      </c>
      <c r="D19" s="56" t="s">
        <v>10</v>
      </c>
      <c r="E19" s="42">
        <v>20332.669999999998</v>
      </c>
      <c r="F19" s="25">
        <v>2696</v>
      </c>
      <c r="G19" s="67">
        <v>14</v>
      </c>
      <c r="H19" s="57">
        <v>44981</v>
      </c>
      <c r="I19" s="54" t="s">
        <v>18</v>
      </c>
    </row>
    <row r="20" spans="1:9" s="15" customFormat="1" ht="26.1" customHeight="1" x14ac:dyDescent="0.25">
      <c r="A20" s="62">
        <v>18</v>
      </c>
      <c r="B20" s="63" t="s">
        <v>29</v>
      </c>
      <c r="C20" s="63" t="s">
        <v>30</v>
      </c>
      <c r="D20" s="56" t="s">
        <v>31</v>
      </c>
      <c r="E20" s="42">
        <v>18691.310000000001</v>
      </c>
      <c r="F20" s="25">
        <v>3993</v>
      </c>
      <c r="G20" s="67">
        <v>10</v>
      </c>
      <c r="H20" s="57">
        <v>44925</v>
      </c>
      <c r="I20" s="54" t="s">
        <v>32</v>
      </c>
    </row>
    <row r="21" spans="1:9" s="15" customFormat="1" ht="26.1" customHeight="1" x14ac:dyDescent="0.25">
      <c r="A21" s="62">
        <v>19</v>
      </c>
      <c r="B21" s="63" t="s">
        <v>83</v>
      </c>
      <c r="C21" s="63" t="s">
        <v>84</v>
      </c>
      <c r="D21" s="56" t="s">
        <v>10</v>
      </c>
      <c r="E21" s="42">
        <v>18521.71</v>
      </c>
      <c r="F21" s="25">
        <v>2785</v>
      </c>
      <c r="G21" s="67">
        <v>13</v>
      </c>
      <c r="H21" s="57">
        <v>44960</v>
      </c>
      <c r="I21" s="54" t="s">
        <v>740</v>
      </c>
    </row>
    <row r="22" spans="1:9" s="15" customFormat="1" ht="26.1" customHeight="1" x14ac:dyDescent="0.25">
      <c r="A22" s="62">
        <v>20</v>
      </c>
      <c r="B22" s="63" t="s">
        <v>52</v>
      </c>
      <c r="C22" s="63" t="s">
        <v>53</v>
      </c>
      <c r="D22" s="56" t="s">
        <v>54</v>
      </c>
      <c r="E22" s="42">
        <v>18015</v>
      </c>
      <c r="F22" s="25">
        <v>3670</v>
      </c>
      <c r="G22" s="67">
        <v>12</v>
      </c>
      <c r="H22" s="57">
        <v>44939</v>
      </c>
      <c r="I22" s="54" t="s">
        <v>55</v>
      </c>
    </row>
    <row r="23" spans="1:9" s="15" customFormat="1" ht="26.1" customHeight="1" x14ac:dyDescent="0.25">
      <c r="A23" s="62">
        <v>21</v>
      </c>
      <c r="B23" s="63" t="s">
        <v>85</v>
      </c>
      <c r="C23" s="63" t="s">
        <v>86</v>
      </c>
      <c r="D23" s="56" t="s">
        <v>87</v>
      </c>
      <c r="E23" s="42">
        <v>17095.689999999999</v>
      </c>
      <c r="F23" s="25">
        <v>2599</v>
      </c>
      <c r="G23" s="67">
        <v>15</v>
      </c>
      <c r="H23" s="57">
        <v>44974</v>
      </c>
      <c r="I23" s="54" t="s">
        <v>26</v>
      </c>
    </row>
    <row r="24" spans="1:9" s="15" customFormat="1" ht="26.1" customHeight="1" x14ac:dyDescent="0.25">
      <c r="A24" s="62">
        <v>22</v>
      </c>
      <c r="B24" s="63" t="s">
        <v>90</v>
      </c>
      <c r="C24" s="63" t="s">
        <v>91</v>
      </c>
      <c r="D24" s="56" t="s">
        <v>10</v>
      </c>
      <c r="E24" s="42">
        <v>14656.17</v>
      </c>
      <c r="F24" s="25">
        <v>2311</v>
      </c>
      <c r="G24" s="67">
        <v>14</v>
      </c>
      <c r="H24" s="57">
        <v>44981</v>
      </c>
      <c r="I24" s="54" t="s">
        <v>35</v>
      </c>
    </row>
    <row r="25" spans="1:9" s="15" customFormat="1" ht="26.1" customHeight="1" x14ac:dyDescent="0.25">
      <c r="A25" s="62">
        <v>23</v>
      </c>
      <c r="B25" s="63" t="s">
        <v>67</v>
      </c>
      <c r="C25" s="63" t="s">
        <v>68</v>
      </c>
      <c r="D25" s="56" t="s">
        <v>10</v>
      </c>
      <c r="E25" s="42">
        <v>13961.04</v>
      </c>
      <c r="F25" s="25">
        <v>2457</v>
      </c>
      <c r="G25" s="67">
        <v>11</v>
      </c>
      <c r="H25" s="57">
        <v>44953</v>
      </c>
      <c r="I25" s="54" t="s">
        <v>26</v>
      </c>
    </row>
    <row r="26" spans="1:9" s="15" customFormat="1" ht="26.1" customHeight="1" x14ac:dyDescent="0.25">
      <c r="A26" s="62">
        <v>24</v>
      </c>
      <c r="B26" s="63" t="s">
        <v>78</v>
      </c>
      <c r="C26" s="63" t="s">
        <v>78</v>
      </c>
      <c r="D26" s="56" t="s">
        <v>13</v>
      </c>
      <c r="E26" s="42">
        <v>12754.97</v>
      </c>
      <c r="F26" s="25">
        <v>2199</v>
      </c>
      <c r="G26" s="67">
        <v>11</v>
      </c>
      <c r="H26" s="57">
        <v>44953</v>
      </c>
      <c r="I26" s="54" t="s">
        <v>79</v>
      </c>
    </row>
    <row r="27" spans="1:9" s="15" customFormat="1" ht="26.1" customHeight="1" x14ac:dyDescent="0.25">
      <c r="A27" s="62">
        <v>25</v>
      </c>
      <c r="B27" s="63" t="s">
        <v>98</v>
      </c>
      <c r="C27" s="63" t="s">
        <v>99</v>
      </c>
      <c r="D27" s="56" t="s">
        <v>10</v>
      </c>
      <c r="E27" s="42">
        <v>11784</v>
      </c>
      <c r="F27" s="25">
        <v>1722</v>
      </c>
      <c r="G27" s="67">
        <v>11</v>
      </c>
      <c r="H27" s="57">
        <v>44981</v>
      </c>
      <c r="I27" s="54" t="s">
        <v>55</v>
      </c>
    </row>
    <row r="28" spans="1:9" s="15" customFormat="1" ht="26.1" customHeight="1" x14ac:dyDescent="0.25">
      <c r="A28" s="62">
        <v>26</v>
      </c>
      <c r="B28" s="63" t="s">
        <v>56</v>
      </c>
      <c r="C28" s="63" t="s">
        <v>56</v>
      </c>
      <c r="D28" s="56" t="s">
        <v>13</v>
      </c>
      <c r="E28" s="42">
        <v>11521.009999999995</v>
      </c>
      <c r="F28" s="25">
        <v>1711</v>
      </c>
      <c r="G28" s="67">
        <v>8</v>
      </c>
      <c r="H28" s="57">
        <v>44946</v>
      </c>
      <c r="I28" s="54" t="s">
        <v>57</v>
      </c>
    </row>
    <row r="29" spans="1:9" s="15" customFormat="1" ht="26.1" customHeight="1" x14ac:dyDescent="0.25">
      <c r="A29" s="62">
        <v>27</v>
      </c>
      <c r="B29" s="63" t="s">
        <v>109</v>
      </c>
      <c r="C29" s="63" t="s">
        <v>110</v>
      </c>
      <c r="D29" s="56" t="s">
        <v>10</v>
      </c>
      <c r="E29" s="42">
        <v>8346.6299999999992</v>
      </c>
      <c r="F29" s="25">
        <v>1212</v>
      </c>
      <c r="G29" s="67">
        <v>8</v>
      </c>
      <c r="H29" s="57">
        <v>44960</v>
      </c>
      <c r="I29" s="54" t="s">
        <v>46</v>
      </c>
    </row>
    <row r="30" spans="1:9" s="15" customFormat="1" ht="26.1" customHeight="1" x14ac:dyDescent="0.25">
      <c r="A30" s="62">
        <v>28</v>
      </c>
      <c r="B30" s="63" t="s">
        <v>111</v>
      </c>
      <c r="C30" s="63" t="s">
        <v>112</v>
      </c>
      <c r="D30" s="56" t="s">
        <v>113</v>
      </c>
      <c r="E30" s="42">
        <v>7606</v>
      </c>
      <c r="F30" s="25">
        <v>1140</v>
      </c>
      <c r="G30" s="67">
        <v>9</v>
      </c>
      <c r="H30" s="57">
        <v>44967</v>
      </c>
      <c r="I30" s="54" t="s">
        <v>55</v>
      </c>
    </row>
    <row r="31" spans="1:9" s="15" customFormat="1" ht="26.1" customHeight="1" x14ac:dyDescent="0.25">
      <c r="A31" s="62">
        <v>29</v>
      </c>
      <c r="B31" s="63" t="s">
        <v>80</v>
      </c>
      <c r="C31" s="63" t="s">
        <v>351</v>
      </c>
      <c r="D31" s="56" t="s">
        <v>81</v>
      </c>
      <c r="E31" s="42">
        <v>6761.05</v>
      </c>
      <c r="F31" s="25">
        <v>1233</v>
      </c>
      <c r="G31" s="67">
        <v>6</v>
      </c>
      <c r="H31" s="57">
        <v>44939</v>
      </c>
      <c r="I31" s="54" t="s">
        <v>82</v>
      </c>
    </row>
    <row r="32" spans="1:9" s="15" customFormat="1" ht="26.1" customHeight="1" x14ac:dyDescent="0.25">
      <c r="A32" s="62">
        <v>30</v>
      </c>
      <c r="B32" s="63" t="s">
        <v>61</v>
      </c>
      <c r="C32" s="63" t="s">
        <v>62</v>
      </c>
      <c r="D32" s="56" t="s">
        <v>63</v>
      </c>
      <c r="E32" s="42">
        <v>6528.78</v>
      </c>
      <c r="F32" s="25">
        <v>1095</v>
      </c>
      <c r="G32" s="67">
        <v>3</v>
      </c>
      <c r="H32" s="57">
        <v>44932</v>
      </c>
      <c r="I32" s="54" t="s">
        <v>32</v>
      </c>
    </row>
    <row r="33" spans="1:9" s="15" customFormat="1" ht="26.1" customHeight="1" x14ac:dyDescent="0.25">
      <c r="A33" s="62">
        <v>31</v>
      </c>
      <c r="B33" s="63" t="s">
        <v>124</v>
      </c>
      <c r="C33" s="63" t="s">
        <v>125</v>
      </c>
      <c r="D33" s="56" t="s">
        <v>54</v>
      </c>
      <c r="E33" s="42">
        <v>5552.7</v>
      </c>
      <c r="F33" s="25">
        <v>1394</v>
      </c>
      <c r="G33" s="67">
        <v>8</v>
      </c>
      <c r="H33" s="57">
        <v>44602</v>
      </c>
      <c r="I33" s="54" t="s">
        <v>82</v>
      </c>
    </row>
    <row r="34" spans="1:9" s="15" customFormat="1" ht="26.1" customHeight="1" x14ac:dyDescent="0.25">
      <c r="A34" s="62">
        <v>32</v>
      </c>
      <c r="B34" s="63" t="s">
        <v>47</v>
      </c>
      <c r="C34" s="63" t="s">
        <v>48</v>
      </c>
      <c r="D34" s="56" t="s">
        <v>10</v>
      </c>
      <c r="E34" s="42">
        <v>4831.16</v>
      </c>
      <c r="F34" s="25">
        <v>780</v>
      </c>
      <c r="G34" s="67">
        <v>3</v>
      </c>
      <c r="H34" s="57">
        <v>44932</v>
      </c>
      <c r="I34" s="54" t="s">
        <v>46</v>
      </c>
    </row>
    <row r="35" spans="1:9" s="15" customFormat="1" ht="26.1" customHeight="1" x14ac:dyDescent="0.25">
      <c r="A35" s="62">
        <v>33</v>
      </c>
      <c r="B35" s="63" t="s">
        <v>92</v>
      </c>
      <c r="C35" s="63" t="s">
        <v>93</v>
      </c>
      <c r="D35" s="56" t="s">
        <v>10</v>
      </c>
      <c r="E35" s="42">
        <v>4651.3</v>
      </c>
      <c r="F35" s="25">
        <v>727</v>
      </c>
      <c r="G35" s="67">
        <v>11</v>
      </c>
      <c r="H35" s="57">
        <v>44953</v>
      </c>
      <c r="I35" s="54" t="s">
        <v>71</v>
      </c>
    </row>
    <row r="36" spans="1:9" s="15" customFormat="1" ht="26.1" customHeight="1" x14ac:dyDescent="0.25">
      <c r="A36" s="62">
        <v>34</v>
      </c>
      <c r="B36" s="63" t="s">
        <v>132</v>
      </c>
      <c r="C36" s="63" t="s">
        <v>132</v>
      </c>
      <c r="D36" s="56" t="s">
        <v>133</v>
      </c>
      <c r="E36" s="42">
        <v>4292.1400000000003</v>
      </c>
      <c r="F36" s="25">
        <v>493</v>
      </c>
      <c r="G36" s="67">
        <v>5</v>
      </c>
      <c r="H36" s="57">
        <v>44981</v>
      </c>
      <c r="I36" s="54" t="s">
        <v>134</v>
      </c>
    </row>
    <row r="37" spans="1:9" s="15" customFormat="1" ht="26.1" customHeight="1" x14ac:dyDescent="0.25">
      <c r="A37" s="62">
        <v>35</v>
      </c>
      <c r="B37" s="63" t="s">
        <v>44</v>
      </c>
      <c r="C37" s="63" t="s">
        <v>45</v>
      </c>
      <c r="D37" s="56" t="s">
        <v>10</v>
      </c>
      <c r="E37" s="42">
        <v>4045.89</v>
      </c>
      <c r="F37" s="25">
        <v>682</v>
      </c>
      <c r="G37" s="67">
        <v>6</v>
      </c>
      <c r="H37" s="57">
        <v>44916</v>
      </c>
      <c r="I37" s="54" t="s">
        <v>46</v>
      </c>
    </row>
    <row r="38" spans="1:9" s="15" customFormat="1" ht="26.1" customHeight="1" x14ac:dyDescent="0.25">
      <c r="A38" s="62">
        <v>36</v>
      </c>
      <c r="B38" s="63" t="s">
        <v>118</v>
      </c>
      <c r="C38" s="63" t="s">
        <v>118</v>
      </c>
      <c r="D38" s="56" t="s">
        <v>13</v>
      </c>
      <c r="E38" s="42">
        <v>3983.8</v>
      </c>
      <c r="F38" s="25">
        <v>888</v>
      </c>
      <c r="G38" s="67">
        <v>9</v>
      </c>
      <c r="H38" s="57">
        <v>44951</v>
      </c>
      <c r="I38" s="54" t="s">
        <v>119</v>
      </c>
    </row>
    <row r="39" spans="1:9" ht="26.1" customHeight="1" x14ac:dyDescent="0.25">
      <c r="A39" s="62">
        <v>37</v>
      </c>
      <c r="B39" s="63" t="s">
        <v>142</v>
      </c>
      <c r="C39" s="63" t="s">
        <v>143</v>
      </c>
      <c r="D39" s="56" t="s">
        <v>144</v>
      </c>
      <c r="E39" s="42">
        <v>3746.4</v>
      </c>
      <c r="F39" s="25">
        <v>722</v>
      </c>
      <c r="G39" s="67">
        <v>5</v>
      </c>
      <c r="H39" s="57">
        <v>44967</v>
      </c>
      <c r="I39" s="54" t="s">
        <v>105</v>
      </c>
    </row>
    <row r="40" spans="1:9" ht="26.1" customHeight="1" x14ac:dyDescent="0.25">
      <c r="A40" s="62">
        <v>38</v>
      </c>
      <c r="B40" s="63" t="s">
        <v>100</v>
      </c>
      <c r="C40" s="63" t="s">
        <v>101</v>
      </c>
      <c r="D40" s="56" t="s">
        <v>10</v>
      </c>
      <c r="E40" s="42">
        <v>3274.29</v>
      </c>
      <c r="F40" s="25">
        <v>715</v>
      </c>
      <c r="G40" s="67">
        <v>1</v>
      </c>
      <c r="H40" s="57">
        <v>44890</v>
      </c>
      <c r="I40" s="54" t="s">
        <v>11</v>
      </c>
    </row>
    <row r="41" spans="1:9" ht="26.1" customHeight="1" x14ac:dyDescent="0.25">
      <c r="A41" s="62">
        <v>39</v>
      </c>
      <c r="B41" s="63" t="s">
        <v>114</v>
      </c>
      <c r="C41" s="63" t="s">
        <v>115</v>
      </c>
      <c r="D41" s="56" t="s">
        <v>116</v>
      </c>
      <c r="E41" s="42">
        <v>2890.3000000000006</v>
      </c>
      <c r="F41" s="25">
        <v>522</v>
      </c>
      <c r="G41" s="67">
        <v>3</v>
      </c>
      <c r="H41" s="57">
        <v>44896</v>
      </c>
      <c r="I41" s="54" t="s">
        <v>117</v>
      </c>
    </row>
    <row r="42" spans="1:9" ht="26.1" customHeight="1" x14ac:dyDescent="0.25">
      <c r="A42" s="62">
        <v>40</v>
      </c>
      <c r="B42" s="63" t="s">
        <v>102</v>
      </c>
      <c r="C42" s="63" t="s">
        <v>103</v>
      </c>
      <c r="D42" s="56" t="s">
        <v>104</v>
      </c>
      <c r="E42" s="42">
        <v>2553</v>
      </c>
      <c r="F42" s="25">
        <v>552</v>
      </c>
      <c r="G42" s="67">
        <v>4</v>
      </c>
      <c r="H42" s="57">
        <v>44932</v>
      </c>
      <c r="I42" s="54" t="s">
        <v>105</v>
      </c>
    </row>
    <row r="43" spans="1:9" ht="26.1" customHeight="1" x14ac:dyDescent="0.25">
      <c r="A43" s="62">
        <v>41</v>
      </c>
      <c r="B43" s="63" t="s">
        <v>120</v>
      </c>
      <c r="C43" s="63" t="s">
        <v>121</v>
      </c>
      <c r="D43" s="56" t="s">
        <v>122</v>
      </c>
      <c r="E43" s="42">
        <v>2478</v>
      </c>
      <c r="F43" s="25">
        <v>495</v>
      </c>
      <c r="G43" s="67">
        <v>4</v>
      </c>
      <c r="H43" s="57">
        <v>44939</v>
      </c>
      <c r="I43" s="54" t="s">
        <v>123</v>
      </c>
    </row>
    <row r="44" spans="1:9" ht="26.1" customHeight="1" x14ac:dyDescent="0.25">
      <c r="A44" s="62">
        <v>42</v>
      </c>
      <c r="B44" s="63" t="s">
        <v>94</v>
      </c>
      <c r="C44" s="63" t="s">
        <v>95</v>
      </c>
      <c r="D44" s="56" t="s">
        <v>10</v>
      </c>
      <c r="E44" s="42">
        <v>2456</v>
      </c>
      <c r="F44" s="25">
        <v>358</v>
      </c>
      <c r="G44" s="67">
        <v>2</v>
      </c>
      <c r="H44" s="57">
        <v>44883</v>
      </c>
      <c r="I44" s="54" t="s">
        <v>11</v>
      </c>
    </row>
    <row r="45" spans="1:9" ht="26.1" customHeight="1" x14ac:dyDescent="0.25">
      <c r="A45" s="62">
        <v>43</v>
      </c>
      <c r="B45" s="63" t="s">
        <v>146</v>
      </c>
      <c r="C45" s="63" t="s">
        <v>349</v>
      </c>
      <c r="D45" s="56" t="s">
        <v>63</v>
      </c>
      <c r="E45" s="42">
        <v>2398.6999999999998</v>
      </c>
      <c r="F45" s="25">
        <v>481</v>
      </c>
      <c r="G45" s="67">
        <v>21</v>
      </c>
      <c r="H45" s="57">
        <v>44967</v>
      </c>
      <c r="I45" s="54" t="s">
        <v>147</v>
      </c>
    </row>
    <row r="46" spans="1:9" ht="26.1" customHeight="1" x14ac:dyDescent="0.25">
      <c r="A46" s="62">
        <v>44</v>
      </c>
      <c r="B46" s="63" t="s">
        <v>169</v>
      </c>
      <c r="C46" s="63" t="s">
        <v>170</v>
      </c>
      <c r="D46" s="56" t="s">
        <v>171</v>
      </c>
      <c r="E46" s="42">
        <v>2261.65</v>
      </c>
      <c r="F46" s="25">
        <v>532</v>
      </c>
      <c r="G46" s="67">
        <v>5</v>
      </c>
      <c r="H46" s="57">
        <v>44981</v>
      </c>
      <c r="I46" s="54" t="s">
        <v>105</v>
      </c>
    </row>
    <row r="47" spans="1:9" ht="26.1" customHeight="1" x14ac:dyDescent="0.25">
      <c r="A47" s="62">
        <v>45</v>
      </c>
      <c r="B47" s="63" t="s">
        <v>153</v>
      </c>
      <c r="C47" s="63" t="s">
        <v>153</v>
      </c>
      <c r="D47" s="56" t="s">
        <v>63</v>
      </c>
      <c r="E47" s="42">
        <v>1944.5</v>
      </c>
      <c r="F47" s="25">
        <v>255</v>
      </c>
      <c r="G47" s="67">
        <v>4</v>
      </c>
      <c r="H47" s="57">
        <v>44974</v>
      </c>
      <c r="I47" s="54" t="s">
        <v>117</v>
      </c>
    </row>
    <row r="48" spans="1:9" ht="26.1" customHeight="1" x14ac:dyDescent="0.25">
      <c r="A48" s="62">
        <v>46</v>
      </c>
      <c r="B48" s="63" t="s">
        <v>163</v>
      </c>
      <c r="C48" s="63" t="s">
        <v>164</v>
      </c>
      <c r="D48" s="56" t="s">
        <v>165</v>
      </c>
      <c r="E48" s="42">
        <v>1893.8</v>
      </c>
      <c r="F48" s="25">
        <v>499</v>
      </c>
      <c r="G48" s="67">
        <v>4</v>
      </c>
      <c r="H48" s="57">
        <v>44974</v>
      </c>
      <c r="I48" s="54" t="s">
        <v>105</v>
      </c>
    </row>
    <row r="49" spans="1:9" ht="26.1" customHeight="1" x14ac:dyDescent="0.25">
      <c r="A49" s="62">
        <v>47</v>
      </c>
      <c r="B49" s="63" t="s">
        <v>150</v>
      </c>
      <c r="C49" s="63" t="s">
        <v>151</v>
      </c>
      <c r="D49" s="56" t="s">
        <v>152</v>
      </c>
      <c r="E49" s="42">
        <v>1773</v>
      </c>
      <c r="F49" s="25">
        <v>415</v>
      </c>
      <c r="G49" s="67">
        <v>2</v>
      </c>
      <c r="H49" s="57">
        <v>44897</v>
      </c>
      <c r="I49" s="54" t="s">
        <v>105</v>
      </c>
    </row>
    <row r="50" spans="1:9" ht="26.1" customHeight="1" x14ac:dyDescent="0.25">
      <c r="A50" s="62">
        <v>48</v>
      </c>
      <c r="B50" s="63" t="s">
        <v>154</v>
      </c>
      <c r="C50" s="63" t="s">
        <v>155</v>
      </c>
      <c r="D50" s="56" t="s">
        <v>156</v>
      </c>
      <c r="E50" s="42">
        <v>1752.8</v>
      </c>
      <c r="F50" s="25">
        <v>453</v>
      </c>
      <c r="G50" s="67">
        <v>21</v>
      </c>
      <c r="H50" s="57">
        <v>44981</v>
      </c>
      <c r="I50" s="54" t="s">
        <v>147</v>
      </c>
    </row>
    <row r="51" spans="1:9" ht="26.1" customHeight="1" x14ac:dyDescent="0.25">
      <c r="A51" s="62">
        <v>49</v>
      </c>
      <c r="B51" s="63" t="s">
        <v>157</v>
      </c>
      <c r="C51" s="63" t="s">
        <v>158</v>
      </c>
      <c r="D51" s="56" t="s">
        <v>159</v>
      </c>
      <c r="E51" s="42">
        <v>1634.8</v>
      </c>
      <c r="F51" s="25">
        <v>270</v>
      </c>
      <c r="G51" s="67">
        <v>4</v>
      </c>
      <c r="H51" s="57">
        <v>44960</v>
      </c>
      <c r="I51" s="54" t="s">
        <v>105</v>
      </c>
    </row>
    <row r="52" spans="1:9" ht="26.1" customHeight="1" x14ac:dyDescent="0.25">
      <c r="A52" s="62">
        <v>50</v>
      </c>
      <c r="B52" s="63" t="s">
        <v>88</v>
      </c>
      <c r="C52" s="63" t="s">
        <v>88</v>
      </c>
      <c r="D52" s="56" t="s">
        <v>13</v>
      </c>
      <c r="E52" s="42">
        <v>1454.9</v>
      </c>
      <c r="F52" s="25">
        <v>204</v>
      </c>
      <c r="G52" s="67">
        <v>2</v>
      </c>
      <c r="H52" s="57">
        <v>44848</v>
      </c>
      <c r="I52" s="54" t="s">
        <v>89</v>
      </c>
    </row>
    <row r="53" spans="1:9" ht="26.1" customHeight="1" x14ac:dyDescent="0.25">
      <c r="A53" s="62">
        <v>51</v>
      </c>
      <c r="B53" s="63" t="s">
        <v>1225</v>
      </c>
      <c r="C53" s="63" t="s">
        <v>1226</v>
      </c>
      <c r="D53" s="56" t="s">
        <v>419</v>
      </c>
      <c r="E53" s="42">
        <v>1330</v>
      </c>
      <c r="F53" s="25">
        <v>380</v>
      </c>
      <c r="G53" s="67">
        <v>1</v>
      </c>
      <c r="H53" s="57">
        <v>44757</v>
      </c>
      <c r="I53" s="54" t="s">
        <v>105</v>
      </c>
    </row>
    <row r="54" spans="1:9" ht="26.1" customHeight="1" x14ac:dyDescent="0.25">
      <c r="A54" s="62">
        <v>52</v>
      </c>
      <c r="B54" s="63" t="s">
        <v>49</v>
      </c>
      <c r="C54" s="63" t="s">
        <v>50</v>
      </c>
      <c r="D54" s="56" t="s">
        <v>10</v>
      </c>
      <c r="E54" s="42">
        <v>1191.8599999999999</v>
      </c>
      <c r="F54" s="25">
        <v>220</v>
      </c>
      <c r="G54" s="67">
        <v>1</v>
      </c>
      <c r="H54" s="57">
        <v>44939</v>
      </c>
      <c r="I54" s="54" t="s">
        <v>26</v>
      </c>
    </row>
    <row r="55" spans="1:9" ht="26.1" customHeight="1" x14ac:dyDescent="0.25">
      <c r="A55" s="62">
        <v>53</v>
      </c>
      <c r="B55" s="63" t="s">
        <v>106</v>
      </c>
      <c r="C55" s="63" t="s">
        <v>107</v>
      </c>
      <c r="D55" s="56" t="s">
        <v>108</v>
      </c>
      <c r="E55" s="42">
        <v>987</v>
      </c>
      <c r="F55" s="25">
        <v>210</v>
      </c>
      <c r="G55" s="67">
        <v>5</v>
      </c>
      <c r="H55" s="57">
        <v>44855</v>
      </c>
      <c r="I55" s="54" t="s">
        <v>105</v>
      </c>
    </row>
    <row r="56" spans="1:9" ht="26.1" customHeight="1" x14ac:dyDescent="0.25">
      <c r="A56" s="62">
        <v>54</v>
      </c>
      <c r="B56" s="63" t="s">
        <v>126</v>
      </c>
      <c r="C56" s="63" t="s">
        <v>127</v>
      </c>
      <c r="D56" s="56" t="s">
        <v>128</v>
      </c>
      <c r="E56" s="42">
        <v>974</v>
      </c>
      <c r="F56" s="25">
        <v>184</v>
      </c>
      <c r="G56" s="67">
        <v>4</v>
      </c>
      <c r="H56" s="57">
        <v>44939</v>
      </c>
      <c r="I56" s="54" t="s">
        <v>105</v>
      </c>
    </row>
    <row r="57" spans="1:9" ht="26.1" customHeight="1" x14ac:dyDescent="0.25">
      <c r="A57" s="62">
        <v>55</v>
      </c>
      <c r="B57" s="63" t="s">
        <v>832</v>
      </c>
      <c r="C57" s="63" t="s">
        <v>833</v>
      </c>
      <c r="D57" s="56" t="s">
        <v>834</v>
      </c>
      <c r="E57" s="42">
        <v>893</v>
      </c>
      <c r="F57" s="25">
        <v>208</v>
      </c>
      <c r="G57" s="67">
        <v>1</v>
      </c>
      <c r="H57" s="57">
        <v>44807</v>
      </c>
      <c r="I57" s="54" t="s">
        <v>831</v>
      </c>
    </row>
    <row r="58" spans="1:9" ht="26.1" customHeight="1" x14ac:dyDescent="0.25">
      <c r="A58" s="62">
        <v>56</v>
      </c>
      <c r="B58" s="63" t="s">
        <v>175</v>
      </c>
      <c r="C58" s="63" t="s">
        <v>175</v>
      </c>
      <c r="D58" s="56" t="s">
        <v>13</v>
      </c>
      <c r="E58" s="42">
        <v>839.5</v>
      </c>
      <c r="F58" s="25">
        <v>265</v>
      </c>
      <c r="G58" s="67">
        <v>1</v>
      </c>
      <c r="H58" s="57">
        <v>44659</v>
      </c>
      <c r="I58" s="54" t="s">
        <v>26</v>
      </c>
    </row>
    <row r="59" spans="1:9" ht="26.1" customHeight="1" x14ac:dyDescent="0.25">
      <c r="A59" s="62">
        <v>57</v>
      </c>
      <c r="B59" s="63" t="s">
        <v>176</v>
      </c>
      <c r="C59" s="63" t="s">
        <v>177</v>
      </c>
      <c r="D59" s="56" t="s">
        <v>23</v>
      </c>
      <c r="E59" s="42">
        <v>837.3</v>
      </c>
      <c r="F59" s="25">
        <v>161</v>
      </c>
      <c r="G59" s="67">
        <v>5</v>
      </c>
      <c r="H59" s="57">
        <v>44974</v>
      </c>
      <c r="I59" s="54" t="s">
        <v>35</v>
      </c>
    </row>
    <row r="60" spans="1:9" ht="26.1" customHeight="1" x14ac:dyDescent="0.25">
      <c r="A60" s="62">
        <v>58</v>
      </c>
      <c r="B60" s="63" t="s">
        <v>178</v>
      </c>
      <c r="C60" s="63" t="s">
        <v>178</v>
      </c>
      <c r="D60" s="56" t="s">
        <v>133</v>
      </c>
      <c r="E60" s="42">
        <v>791.42</v>
      </c>
      <c r="F60" s="25">
        <v>99</v>
      </c>
      <c r="G60" s="67">
        <v>3</v>
      </c>
      <c r="H60" s="57">
        <v>44981</v>
      </c>
      <c r="I60" s="54" t="s">
        <v>134</v>
      </c>
    </row>
    <row r="61" spans="1:9" ht="26.1" customHeight="1" x14ac:dyDescent="0.25">
      <c r="A61" s="62">
        <v>59</v>
      </c>
      <c r="B61" s="63" t="s">
        <v>394</v>
      </c>
      <c r="C61" s="63" t="s">
        <v>395</v>
      </c>
      <c r="D61" s="56" t="s">
        <v>396</v>
      </c>
      <c r="E61" s="42">
        <v>770</v>
      </c>
      <c r="F61" s="25">
        <v>144</v>
      </c>
      <c r="G61" s="67">
        <v>1</v>
      </c>
      <c r="H61" s="57">
        <v>44971</v>
      </c>
      <c r="I61" s="54" t="s">
        <v>397</v>
      </c>
    </row>
    <row r="62" spans="1:9" ht="26.1" customHeight="1" x14ac:dyDescent="0.25">
      <c r="A62" s="62">
        <v>60</v>
      </c>
      <c r="B62" s="63" t="s">
        <v>191</v>
      </c>
      <c r="C62" s="63" t="s">
        <v>191</v>
      </c>
      <c r="D62" s="56" t="s">
        <v>13</v>
      </c>
      <c r="E62" s="42">
        <v>741.97</v>
      </c>
      <c r="F62" s="25">
        <v>228</v>
      </c>
      <c r="G62" s="67">
        <v>1</v>
      </c>
      <c r="H62" s="57">
        <v>44834</v>
      </c>
      <c r="I62" s="54" t="s">
        <v>38</v>
      </c>
    </row>
    <row r="63" spans="1:9" ht="26.1" customHeight="1" x14ac:dyDescent="0.25">
      <c r="A63" s="62">
        <v>61</v>
      </c>
      <c r="B63" s="63" t="s">
        <v>139</v>
      </c>
      <c r="C63" s="63" t="s">
        <v>140</v>
      </c>
      <c r="D63" s="56" t="s">
        <v>141</v>
      </c>
      <c r="E63" s="42">
        <v>737.1</v>
      </c>
      <c r="F63" s="25">
        <v>138</v>
      </c>
      <c r="G63" s="67">
        <v>5</v>
      </c>
      <c r="H63" s="57">
        <v>44932</v>
      </c>
      <c r="I63" s="54" t="s">
        <v>117</v>
      </c>
    </row>
    <row r="64" spans="1:9" ht="26.1" customHeight="1" x14ac:dyDescent="0.25">
      <c r="A64" s="62">
        <v>62</v>
      </c>
      <c r="B64" s="63" t="s">
        <v>182</v>
      </c>
      <c r="C64" s="63" t="s">
        <v>183</v>
      </c>
      <c r="D64" s="56" t="s">
        <v>10</v>
      </c>
      <c r="E64" s="42">
        <v>702.5</v>
      </c>
      <c r="F64" s="25">
        <v>137</v>
      </c>
      <c r="G64" s="67">
        <v>1</v>
      </c>
      <c r="H64" s="57">
        <v>41950</v>
      </c>
      <c r="I64" s="54" t="s">
        <v>24</v>
      </c>
    </row>
    <row r="65" spans="1:9" ht="26.1" customHeight="1" x14ac:dyDescent="0.25">
      <c r="A65" s="62">
        <v>63</v>
      </c>
      <c r="B65" s="63" t="s">
        <v>186</v>
      </c>
      <c r="C65" s="63" t="s">
        <v>187</v>
      </c>
      <c r="D65" s="56" t="s">
        <v>188</v>
      </c>
      <c r="E65" s="42">
        <v>607.45000000000005</v>
      </c>
      <c r="F65" s="25">
        <v>101</v>
      </c>
      <c r="G65" s="67">
        <v>5</v>
      </c>
      <c r="H65" s="57">
        <v>44974</v>
      </c>
      <c r="I65" s="54" t="s">
        <v>82</v>
      </c>
    </row>
    <row r="66" spans="1:9" ht="26.1" customHeight="1" x14ac:dyDescent="0.25">
      <c r="A66" s="62">
        <v>64</v>
      </c>
      <c r="B66" s="63" t="s">
        <v>166</v>
      </c>
      <c r="C66" s="63" t="s">
        <v>167</v>
      </c>
      <c r="D66" s="56" t="s">
        <v>168</v>
      </c>
      <c r="E66" s="42">
        <v>567.70000000000005</v>
      </c>
      <c r="F66" s="25">
        <v>112</v>
      </c>
      <c r="G66" s="67">
        <v>3</v>
      </c>
      <c r="H66" s="57">
        <v>44896</v>
      </c>
      <c r="I66" s="54" t="s">
        <v>117</v>
      </c>
    </row>
    <row r="67" spans="1:9" ht="26.1" customHeight="1" x14ac:dyDescent="0.25">
      <c r="A67" s="62">
        <v>65</v>
      </c>
      <c r="B67" s="63" t="s">
        <v>242</v>
      </c>
      <c r="C67" s="63" t="s">
        <v>243</v>
      </c>
      <c r="D67" s="56" t="s">
        <v>10</v>
      </c>
      <c r="E67" s="42">
        <v>564</v>
      </c>
      <c r="F67" s="25">
        <v>110</v>
      </c>
      <c r="G67" s="67">
        <v>1</v>
      </c>
      <c r="H67" s="57">
        <v>40382</v>
      </c>
      <c r="I67" s="54" t="s">
        <v>24</v>
      </c>
    </row>
    <row r="68" spans="1:9" ht="26.1" customHeight="1" x14ac:dyDescent="0.25">
      <c r="A68" s="62">
        <v>66</v>
      </c>
      <c r="B68" s="63" t="s">
        <v>862</v>
      </c>
      <c r="C68" s="63" t="s">
        <v>863</v>
      </c>
      <c r="D68" s="56" t="s">
        <v>407</v>
      </c>
      <c r="E68" s="42">
        <v>563</v>
      </c>
      <c r="F68" s="25">
        <v>158</v>
      </c>
      <c r="G68" s="67">
        <v>1</v>
      </c>
      <c r="H68" s="57">
        <v>42654</v>
      </c>
      <c r="I68" s="54" t="s">
        <v>831</v>
      </c>
    </row>
    <row r="69" spans="1:9" ht="26.1" customHeight="1" x14ac:dyDescent="0.25">
      <c r="A69" s="62">
        <v>67</v>
      </c>
      <c r="B69" s="63" t="s">
        <v>189</v>
      </c>
      <c r="C69" s="63" t="s">
        <v>190</v>
      </c>
      <c r="D69" s="56" t="s">
        <v>10</v>
      </c>
      <c r="E69" s="42">
        <v>468</v>
      </c>
      <c r="F69" s="25">
        <v>117</v>
      </c>
      <c r="G69" s="67">
        <v>1</v>
      </c>
      <c r="H69" s="57">
        <v>44589</v>
      </c>
      <c r="I69" s="54" t="s">
        <v>105</v>
      </c>
    </row>
    <row r="70" spans="1:9" ht="26.1" customHeight="1" x14ac:dyDescent="0.25">
      <c r="A70" s="62">
        <v>68</v>
      </c>
      <c r="B70" s="63" t="s">
        <v>835</v>
      </c>
      <c r="C70" s="63" t="s">
        <v>836</v>
      </c>
      <c r="D70" s="56" t="s">
        <v>837</v>
      </c>
      <c r="E70" s="42">
        <v>442</v>
      </c>
      <c r="F70" s="25">
        <v>113</v>
      </c>
      <c r="G70" s="67">
        <v>1</v>
      </c>
      <c r="H70" s="57">
        <v>44716</v>
      </c>
      <c r="I70" s="54" t="s">
        <v>831</v>
      </c>
    </row>
    <row r="71" spans="1:9" ht="26.1" customHeight="1" x14ac:dyDescent="0.25">
      <c r="A71" s="62">
        <v>69</v>
      </c>
      <c r="B71" s="63" t="s">
        <v>174</v>
      </c>
      <c r="C71" s="63" t="s">
        <v>174</v>
      </c>
      <c r="D71" s="56" t="s">
        <v>13</v>
      </c>
      <c r="E71" s="42">
        <v>400</v>
      </c>
      <c r="F71" s="25">
        <v>80</v>
      </c>
      <c r="G71" s="67">
        <v>1</v>
      </c>
      <c r="H71" s="57">
        <v>44883</v>
      </c>
      <c r="I71" s="54" t="s">
        <v>97</v>
      </c>
    </row>
    <row r="72" spans="1:9" ht="26.1" customHeight="1" x14ac:dyDescent="0.25">
      <c r="A72" s="62">
        <v>70</v>
      </c>
      <c r="B72" s="63" t="s">
        <v>51</v>
      </c>
      <c r="C72" s="63" t="s">
        <v>51</v>
      </c>
      <c r="D72" s="56" t="s">
        <v>10</v>
      </c>
      <c r="E72" s="42">
        <v>366.4</v>
      </c>
      <c r="F72" s="25">
        <v>54</v>
      </c>
      <c r="G72" s="67">
        <v>3</v>
      </c>
      <c r="H72" s="57">
        <v>44939</v>
      </c>
      <c r="I72" s="54" t="s">
        <v>740</v>
      </c>
    </row>
    <row r="73" spans="1:9" ht="26.1" customHeight="1" x14ac:dyDescent="0.25">
      <c r="A73" s="62">
        <v>71</v>
      </c>
      <c r="B73" s="63" t="s">
        <v>179</v>
      </c>
      <c r="C73" s="63" t="s">
        <v>180</v>
      </c>
      <c r="D73" s="56" t="s">
        <v>181</v>
      </c>
      <c r="E73" s="42">
        <v>308.7</v>
      </c>
      <c r="F73" s="25">
        <v>83</v>
      </c>
      <c r="G73" s="67">
        <v>4</v>
      </c>
      <c r="H73" s="57">
        <v>44883</v>
      </c>
      <c r="I73" s="54" t="s">
        <v>82</v>
      </c>
    </row>
    <row r="74" spans="1:9" ht="26.1" customHeight="1" x14ac:dyDescent="0.25">
      <c r="A74" s="62">
        <v>72</v>
      </c>
      <c r="B74" s="63" t="s">
        <v>96</v>
      </c>
      <c r="C74" s="63" t="s">
        <v>96</v>
      </c>
      <c r="D74" s="56" t="s">
        <v>13</v>
      </c>
      <c r="E74" s="42">
        <v>295.60000000000002</v>
      </c>
      <c r="F74" s="25">
        <v>53</v>
      </c>
      <c r="G74" s="67">
        <v>1</v>
      </c>
      <c r="H74" s="57">
        <v>44911</v>
      </c>
      <c r="I74" s="54" t="s">
        <v>97</v>
      </c>
    </row>
    <row r="75" spans="1:9" ht="26.1" customHeight="1" x14ac:dyDescent="0.25">
      <c r="A75" s="62">
        <v>73</v>
      </c>
      <c r="B75" s="63" t="s">
        <v>209</v>
      </c>
      <c r="C75" s="63" t="s">
        <v>210</v>
      </c>
      <c r="D75" s="56" t="s">
        <v>188</v>
      </c>
      <c r="E75" s="42">
        <v>153</v>
      </c>
      <c r="F75" s="25">
        <v>53</v>
      </c>
      <c r="G75" s="67">
        <v>1</v>
      </c>
      <c r="H75" s="57">
        <v>44855</v>
      </c>
      <c r="I75" s="54" t="s">
        <v>26</v>
      </c>
    </row>
    <row r="76" spans="1:9" ht="26.1" customHeight="1" x14ac:dyDescent="0.25">
      <c r="A76" s="62">
        <v>74</v>
      </c>
      <c r="B76" s="63" t="s">
        <v>211</v>
      </c>
      <c r="C76" s="63" t="s">
        <v>211</v>
      </c>
      <c r="D76" s="56" t="s">
        <v>10</v>
      </c>
      <c r="E76" s="42">
        <v>125.6</v>
      </c>
      <c r="F76" s="25">
        <v>17</v>
      </c>
      <c r="G76" s="67">
        <v>1</v>
      </c>
      <c r="H76" s="57">
        <v>44734</v>
      </c>
      <c r="I76" s="54" t="s">
        <v>24</v>
      </c>
    </row>
    <row r="77" spans="1:9" ht="26.1" customHeight="1" x14ac:dyDescent="0.25">
      <c r="A77" s="62">
        <v>75</v>
      </c>
      <c r="B77" s="63" t="s">
        <v>221</v>
      </c>
      <c r="C77" s="63" t="s">
        <v>222</v>
      </c>
      <c r="D77" s="56" t="s">
        <v>13</v>
      </c>
      <c r="E77" s="42">
        <v>108</v>
      </c>
      <c r="F77" s="25">
        <v>27</v>
      </c>
      <c r="G77" s="67">
        <v>1</v>
      </c>
      <c r="H77" s="57">
        <v>43385</v>
      </c>
      <c r="I77" s="54" t="s">
        <v>26</v>
      </c>
    </row>
    <row r="78" spans="1:9" ht="26.1" customHeight="1" x14ac:dyDescent="0.25">
      <c r="A78" s="62">
        <v>76</v>
      </c>
      <c r="B78" s="63" t="s">
        <v>224</v>
      </c>
      <c r="C78" s="63" t="s">
        <v>225</v>
      </c>
      <c r="D78" s="56" t="s">
        <v>63</v>
      </c>
      <c r="E78" s="42">
        <v>90</v>
      </c>
      <c r="F78" s="25">
        <v>20</v>
      </c>
      <c r="G78" s="67">
        <v>1</v>
      </c>
      <c r="H78" s="57">
        <v>43868</v>
      </c>
      <c r="I78" s="54" t="s">
        <v>71</v>
      </c>
    </row>
    <row r="79" spans="1:9" ht="26.1" customHeight="1" x14ac:dyDescent="0.25">
      <c r="A79" s="62">
        <v>77</v>
      </c>
      <c r="B79" s="63" t="s">
        <v>226</v>
      </c>
      <c r="C79" s="63" t="s">
        <v>227</v>
      </c>
      <c r="D79" s="56" t="s">
        <v>10</v>
      </c>
      <c r="E79" s="42">
        <v>64</v>
      </c>
      <c r="F79" s="25">
        <v>21</v>
      </c>
      <c r="G79" s="67">
        <v>1</v>
      </c>
      <c r="H79" s="57">
        <v>44400</v>
      </c>
      <c r="I79" s="54" t="s">
        <v>11</v>
      </c>
    </row>
    <row r="80" spans="1:9" ht="26.1" customHeight="1" x14ac:dyDescent="0.25">
      <c r="A80" s="62">
        <v>78</v>
      </c>
      <c r="B80" s="63" t="s">
        <v>194</v>
      </c>
      <c r="C80" s="63" t="s">
        <v>195</v>
      </c>
      <c r="D80" s="56" t="s">
        <v>196</v>
      </c>
      <c r="E80" s="42">
        <v>46.5</v>
      </c>
      <c r="F80" s="25">
        <v>9</v>
      </c>
      <c r="G80" s="67">
        <v>1</v>
      </c>
      <c r="H80" s="57">
        <v>44827</v>
      </c>
      <c r="I80" s="54" t="s">
        <v>82</v>
      </c>
    </row>
    <row r="81" spans="1:9" ht="26.1" customHeight="1" x14ac:dyDescent="0.25">
      <c r="A81" s="62">
        <v>79</v>
      </c>
      <c r="B81" s="63" t="s">
        <v>145</v>
      </c>
      <c r="C81" s="63" t="s">
        <v>145</v>
      </c>
      <c r="D81" s="56" t="s">
        <v>13</v>
      </c>
      <c r="E81" s="42">
        <v>35</v>
      </c>
      <c r="F81" s="25">
        <v>5</v>
      </c>
      <c r="G81" s="67">
        <v>1</v>
      </c>
      <c r="H81" s="57">
        <v>44890</v>
      </c>
      <c r="I81" s="54" t="s">
        <v>55</v>
      </c>
    </row>
    <row r="82" spans="1:9" ht="26.1" customHeight="1" x14ac:dyDescent="0.25">
      <c r="A82" s="62">
        <v>80</v>
      </c>
      <c r="B82" s="64" t="s">
        <v>228</v>
      </c>
      <c r="C82" s="64" t="s">
        <v>229</v>
      </c>
      <c r="D82" s="58" t="s">
        <v>156</v>
      </c>
      <c r="E82" s="59">
        <v>6</v>
      </c>
      <c r="F82" s="60">
        <v>2</v>
      </c>
      <c r="G82" s="68">
        <v>1</v>
      </c>
      <c r="H82" s="61">
        <v>44008</v>
      </c>
      <c r="I82" s="55" t="s">
        <v>38</v>
      </c>
    </row>
    <row r="83" spans="1:9" ht="25.9" customHeight="1" thickBot="1" x14ac:dyDescent="0.3">
      <c r="A83" s="1"/>
      <c r="B83" s="2"/>
      <c r="C83" s="2"/>
      <c r="D83" s="7"/>
      <c r="E83" s="77"/>
      <c r="F83" s="78"/>
      <c r="G83" s="5"/>
      <c r="H83" s="276"/>
      <c r="I83" s="1"/>
    </row>
    <row r="84" spans="1:9" ht="25.9" customHeight="1" thickBot="1" x14ac:dyDescent="0.3">
      <c r="E84" s="83">
        <f>SUM(E3:E83)</f>
        <v>1996698.6699999995</v>
      </c>
      <c r="F84" s="82">
        <f>SUM(F3:F83)</f>
        <v>313289</v>
      </c>
    </row>
    <row r="85" spans="1:9" ht="25.9" customHeight="1" x14ac:dyDescent="0.25"/>
    <row r="86" spans="1:9" ht="25.9" hidden="1" customHeight="1" x14ac:dyDescent="0.25"/>
    <row r="87" spans="1:9" ht="25.9" hidden="1" customHeight="1" x14ac:dyDescent="0.25">
      <c r="D87" s="79"/>
    </row>
    <row r="88" spans="1:9" x14ac:dyDescent="0.25"/>
    <row r="89" spans="1:9" x14ac:dyDescent="0.25"/>
  </sheetData>
  <sortState xmlns:xlrd2="http://schemas.microsoft.com/office/spreadsheetml/2017/richdata2" ref="B3:I82">
    <sortCondition descending="1" ref="E3:E82"/>
  </sortState>
  <mergeCells count="1">
    <mergeCell ref="A1:I1"/>
  </mergeCells>
  <conditionalFormatting sqref="B42">
    <cfRule type="duplicateValues" dxfId="29" priority="1"/>
    <cfRule type="duplicateValues" dxfId="28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A9A1-0A06-4182-9A54-2307E49D3FB9}">
  <dimension ref="A1:I113"/>
  <sheetViews>
    <sheetView topLeftCell="A8" zoomScale="75" zoomScaleNormal="75" workbookViewId="0">
      <selection activeCell="E24" sqref="E24:F24"/>
    </sheetView>
  </sheetViews>
  <sheetFormatPr defaultColWidth="0" defaultRowHeight="15" zeroHeight="1" x14ac:dyDescent="0.25"/>
  <cols>
    <col min="1" max="1" width="5.7109375" style="39" customWidth="1"/>
    <col min="2" max="3" width="30.7109375" style="31" customWidth="1"/>
    <col min="4" max="4" width="20.7109375" style="37" customWidth="1"/>
    <col min="5" max="5" width="20.7109375" style="41" customWidth="1"/>
    <col min="6" max="6" width="20.7109375" style="38" customWidth="1"/>
    <col min="7" max="7" width="20.7109375" style="39" customWidth="1"/>
    <col min="8" max="8" width="20.7109375" style="90" customWidth="1"/>
    <col min="9" max="9" width="30.7109375" style="31" customWidth="1"/>
    <col min="10" max="16384" width="8.85546875" style="31" hidden="1"/>
  </cols>
  <sheetData>
    <row r="1" spans="1:9" s="87" customFormat="1" ht="50.1" customHeight="1" x14ac:dyDescent="0.25">
      <c r="A1" s="322" t="s">
        <v>649</v>
      </c>
      <c r="B1" s="323"/>
      <c r="C1" s="323"/>
      <c r="D1" s="323"/>
      <c r="E1" s="323"/>
      <c r="F1" s="323"/>
      <c r="G1" s="323"/>
      <c r="H1" s="323"/>
      <c r="I1" s="323"/>
    </row>
    <row r="2" spans="1:9" customFormat="1" ht="30" customHeight="1" x14ac:dyDescent="0.25">
      <c r="A2" s="91" t="s">
        <v>644</v>
      </c>
      <c r="B2" s="92" t="s">
        <v>0</v>
      </c>
      <c r="C2" s="93" t="s">
        <v>1</v>
      </c>
      <c r="D2" s="92" t="s">
        <v>2</v>
      </c>
      <c r="E2" s="94" t="s">
        <v>3</v>
      </c>
      <c r="F2" s="95" t="s">
        <v>4</v>
      </c>
      <c r="G2" s="96" t="s">
        <v>5</v>
      </c>
      <c r="H2" s="97" t="s">
        <v>6</v>
      </c>
      <c r="I2" s="92" t="s">
        <v>7</v>
      </c>
    </row>
    <row r="3" spans="1:9" s="15" customFormat="1" ht="26.1" customHeight="1" x14ac:dyDescent="0.25">
      <c r="A3" s="29">
        <v>1</v>
      </c>
      <c r="B3" s="9" t="s">
        <v>347</v>
      </c>
      <c r="C3" s="9" t="s">
        <v>347</v>
      </c>
      <c r="D3" s="309" t="s">
        <v>13</v>
      </c>
      <c r="E3" s="20">
        <v>210825.62</v>
      </c>
      <c r="F3" s="21">
        <v>33203</v>
      </c>
      <c r="G3" s="21">
        <v>19</v>
      </c>
      <c r="H3" s="115">
        <v>44988</v>
      </c>
      <c r="I3" s="48" t="s">
        <v>348</v>
      </c>
    </row>
    <row r="4" spans="1:9" s="15" customFormat="1" ht="26.1" customHeight="1" x14ac:dyDescent="0.25">
      <c r="A4" s="29">
        <v>2</v>
      </c>
      <c r="B4" s="9" t="s">
        <v>300</v>
      </c>
      <c r="C4" s="9" t="s">
        <v>301</v>
      </c>
      <c r="D4" s="309" t="s">
        <v>10</v>
      </c>
      <c r="E4" s="20">
        <v>160068.54000000004</v>
      </c>
      <c r="F4" s="21">
        <v>22758</v>
      </c>
      <c r="G4" s="21">
        <v>17</v>
      </c>
      <c r="H4" s="115">
        <v>45009</v>
      </c>
      <c r="I4" s="48" t="s">
        <v>26</v>
      </c>
    </row>
    <row r="5" spans="1:9" s="15" customFormat="1" ht="26.1" customHeight="1" x14ac:dyDescent="0.25">
      <c r="A5" s="29">
        <v>3</v>
      </c>
      <c r="B5" s="9" t="s">
        <v>25</v>
      </c>
      <c r="C5" s="9" t="s">
        <v>25</v>
      </c>
      <c r="D5" s="309" t="s">
        <v>13</v>
      </c>
      <c r="E5" s="20">
        <v>120488.21</v>
      </c>
      <c r="F5" s="21">
        <v>21175</v>
      </c>
      <c r="G5" s="29">
        <v>20</v>
      </c>
      <c r="H5" s="139">
        <v>44974</v>
      </c>
      <c r="I5" s="49" t="s">
        <v>26</v>
      </c>
    </row>
    <row r="6" spans="1:9" s="15" customFormat="1" ht="26.1" customHeight="1" x14ac:dyDescent="0.25">
      <c r="A6" s="29">
        <v>4</v>
      </c>
      <c r="B6" s="9" t="s">
        <v>311</v>
      </c>
      <c r="C6" s="9" t="s">
        <v>312</v>
      </c>
      <c r="D6" s="309" t="s">
        <v>10</v>
      </c>
      <c r="E6" s="20">
        <v>107702.86</v>
      </c>
      <c r="F6" s="21">
        <v>15158</v>
      </c>
      <c r="G6" s="21">
        <v>18</v>
      </c>
      <c r="H6" s="139">
        <v>44995</v>
      </c>
      <c r="I6" s="50" t="s">
        <v>737</v>
      </c>
    </row>
    <row r="7" spans="1:9" s="15" customFormat="1" ht="26.1" customHeight="1" x14ac:dyDescent="0.25">
      <c r="A7" s="29">
        <v>5</v>
      </c>
      <c r="B7" s="9" t="s">
        <v>90</v>
      </c>
      <c r="C7" s="9" t="s">
        <v>91</v>
      </c>
      <c r="D7" s="309" t="s">
        <v>10</v>
      </c>
      <c r="E7" s="20">
        <v>95028.44</v>
      </c>
      <c r="F7" s="21">
        <v>14958</v>
      </c>
      <c r="G7" s="29">
        <v>21</v>
      </c>
      <c r="H7" s="139">
        <v>44981</v>
      </c>
      <c r="I7" s="49" t="s">
        <v>35</v>
      </c>
    </row>
    <row r="8" spans="1:9" s="15" customFormat="1" ht="26.1" customHeight="1" x14ac:dyDescent="0.25">
      <c r="A8" s="29">
        <v>6</v>
      </c>
      <c r="B8" s="22" t="s">
        <v>302</v>
      </c>
      <c r="C8" s="12" t="s">
        <v>303</v>
      </c>
      <c r="D8" s="309" t="s">
        <v>10</v>
      </c>
      <c r="E8" s="20">
        <v>82689.100000000006</v>
      </c>
      <c r="F8" s="21">
        <v>12098</v>
      </c>
      <c r="G8" s="21">
        <v>14</v>
      </c>
      <c r="H8" s="139">
        <v>44988</v>
      </c>
      <c r="I8" s="49" t="s">
        <v>24</v>
      </c>
    </row>
    <row r="9" spans="1:9" s="15" customFormat="1" ht="26.1" customHeight="1" x14ac:dyDescent="0.25">
      <c r="A9" s="29">
        <v>7</v>
      </c>
      <c r="B9" s="9" t="s">
        <v>21</v>
      </c>
      <c r="C9" s="12" t="s">
        <v>22</v>
      </c>
      <c r="D9" s="309" t="s">
        <v>23</v>
      </c>
      <c r="E9" s="20">
        <v>71250</v>
      </c>
      <c r="F9" s="21">
        <v>13826</v>
      </c>
      <c r="G9" s="29">
        <v>12</v>
      </c>
      <c r="H9" s="139">
        <v>44960</v>
      </c>
      <c r="I9" s="49" t="s">
        <v>24</v>
      </c>
    </row>
    <row r="10" spans="1:9" s="15" customFormat="1" ht="26.1" customHeight="1" x14ac:dyDescent="0.25">
      <c r="A10" s="29">
        <v>8</v>
      </c>
      <c r="B10" s="12" t="s">
        <v>15</v>
      </c>
      <c r="C10" s="12" t="s">
        <v>16</v>
      </c>
      <c r="D10" s="309" t="s">
        <v>17</v>
      </c>
      <c r="E10" s="20">
        <v>52007.69</v>
      </c>
      <c r="F10" s="21">
        <v>9463</v>
      </c>
      <c r="G10" s="29">
        <v>12</v>
      </c>
      <c r="H10" s="139">
        <v>44916</v>
      </c>
      <c r="I10" s="46" t="s">
        <v>18</v>
      </c>
    </row>
    <row r="11" spans="1:9" s="15" customFormat="1" ht="26.1" customHeight="1" x14ac:dyDescent="0.25">
      <c r="A11" s="29">
        <v>9</v>
      </c>
      <c r="B11" s="22" t="s">
        <v>304</v>
      </c>
      <c r="C11" s="12" t="s">
        <v>305</v>
      </c>
      <c r="D11" s="309" t="s">
        <v>63</v>
      </c>
      <c r="E11" s="20">
        <v>46820.72</v>
      </c>
      <c r="F11" s="21">
        <v>8384</v>
      </c>
      <c r="G11" s="21">
        <v>16</v>
      </c>
      <c r="H11" s="139">
        <v>45002</v>
      </c>
      <c r="I11" s="49" t="s">
        <v>26</v>
      </c>
    </row>
    <row r="12" spans="1:9" s="15" customFormat="1" ht="26.1" customHeight="1" x14ac:dyDescent="0.25">
      <c r="A12" s="29">
        <v>10</v>
      </c>
      <c r="B12" s="12" t="s">
        <v>8</v>
      </c>
      <c r="C12" s="12" t="s">
        <v>9</v>
      </c>
      <c r="D12" s="309" t="s">
        <v>10</v>
      </c>
      <c r="E12" s="20">
        <v>45073.94</v>
      </c>
      <c r="F12" s="21">
        <v>6107</v>
      </c>
      <c r="G12" s="21">
        <v>11</v>
      </c>
      <c r="H12" s="139">
        <v>44911</v>
      </c>
      <c r="I12" s="46" t="s">
        <v>11</v>
      </c>
    </row>
    <row r="13" spans="1:9" s="15" customFormat="1" ht="26.1" customHeight="1" x14ac:dyDescent="0.25">
      <c r="A13" s="29">
        <v>11</v>
      </c>
      <c r="B13" s="9" t="s">
        <v>72</v>
      </c>
      <c r="C13" s="12" t="s">
        <v>73</v>
      </c>
      <c r="D13" s="309" t="s">
        <v>23</v>
      </c>
      <c r="E13" s="20">
        <v>44597.71</v>
      </c>
      <c r="F13" s="21">
        <v>9281</v>
      </c>
      <c r="G13" s="29">
        <v>18</v>
      </c>
      <c r="H13" s="139">
        <v>44981</v>
      </c>
      <c r="I13" s="49" t="s">
        <v>32</v>
      </c>
    </row>
    <row r="14" spans="1:9" s="15" customFormat="1" ht="26.1" customHeight="1" x14ac:dyDescent="0.25">
      <c r="A14" s="29">
        <v>12</v>
      </c>
      <c r="B14" s="22" t="s">
        <v>306</v>
      </c>
      <c r="C14" s="22" t="s">
        <v>307</v>
      </c>
      <c r="D14" s="309" t="s">
        <v>10</v>
      </c>
      <c r="E14" s="20">
        <v>42165.47</v>
      </c>
      <c r="F14" s="21">
        <v>6743</v>
      </c>
      <c r="G14" s="21">
        <v>15</v>
      </c>
      <c r="H14" s="139">
        <v>45002</v>
      </c>
      <c r="I14" s="49" t="s">
        <v>24</v>
      </c>
    </row>
    <row r="15" spans="1:9" s="15" customFormat="1" ht="26.1" customHeight="1" x14ac:dyDescent="0.25">
      <c r="A15" s="29">
        <v>13</v>
      </c>
      <c r="B15" s="22" t="s">
        <v>308</v>
      </c>
      <c r="C15" s="22" t="s">
        <v>309</v>
      </c>
      <c r="D15" s="309" t="s">
        <v>10</v>
      </c>
      <c r="E15" s="20">
        <v>30168.27</v>
      </c>
      <c r="F15" s="21">
        <v>4420</v>
      </c>
      <c r="G15" s="21">
        <v>16</v>
      </c>
      <c r="H15" s="139">
        <v>44995</v>
      </c>
      <c r="I15" s="49" t="s">
        <v>310</v>
      </c>
    </row>
    <row r="16" spans="1:9" s="15" customFormat="1" ht="26.1" customHeight="1" x14ac:dyDescent="0.25">
      <c r="A16" s="29">
        <v>14</v>
      </c>
      <c r="B16" s="22" t="s">
        <v>460</v>
      </c>
      <c r="C16" s="12" t="s">
        <v>269</v>
      </c>
      <c r="D16" s="309" t="s">
        <v>270</v>
      </c>
      <c r="E16" s="20">
        <v>27690.79</v>
      </c>
      <c r="F16" s="21">
        <v>2999</v>
      </c>
      <c r="G16" s="29">
        <v>1</v>
      </c>
      <c r="H16" s="115">
        <v>45012</v>
      </c>
      <c r="I16" s="13" t="s">
        <v>38</v>
      </c>
    </row>
    <row r="17" spans="1:9" s="15" customFormat="1" ht="26.1" customHeight="1" x14ac:dyDescent="0.25">
      <c r="A17" s="29">
        <v>15</v>
      </c>
      <c r="B17" s="22" t="s">
        <v>74</v>
      </c>
      <c r="C17" s="22" t="s">
        <v>75</v>
      </c>
      <c r="D17" s="309" t="s">
        <v>10</v>
      </c>
      <c r="E17" s="20">
        <v>27568.31</v>
      </c>
      <c r="F17" s="21">
        <v>4431</v>
      </c>
      <c r="G17" s="21">
        <v>8</v>
      </c>
      <c r="H17" s="139">
        <v>44981</v>
      </c>
      <c r="I17" s="49" t="s">
        <v>46</v>
      </c>
    </row>
    <row r="18" spans="1:9" s="15" customFormat="1" ht="26.1" customHeight="1" x14ac:dyDescent="0.25">
      <c r="A18" s="29">
        <v>16</v>
      </c>
      <c r="B18" s="9" t="s">
        <v>339</v>
      </c>
      <c r="C18" s="9" t="s">
        <v>340</v>
      </c>
      <c r="D18" s="309" t="s">
        <v>131</v>
      </c>
      <c r="E18" s="20">
        <v>26107</v>
      </c>
      <c r="F18" s="21">
        <v>5541</v>
      </c>
      <c r="G18" s="21">
        <v>18</v>
      </c>
      <c r="H18" s="139">
        <v>44988</v>
      </c>
      <c r="I18" s="49" t="s">
        <v>55</v>
      </c>
    </row>
    <row r="19" spans="1:9" s="15" customFormat="1" ht="26.1" customHeight="1" x14ac:dyDescent="0.25">
      <c r="A19" s="29">
        <v>17</v>
      </c>
      <c r="B19" s="22" t="s">
        <v>262</v>
      </c>
      <c r="C19" s="22" t="s">
        <v>266</v>
      </c>
      <c r="D19" s="309" t="s">
        <v>268</v>
      </c>
      <c r="E19" s="20">
        <v>14992.699999999999</v>
      </c>
      <c r="F19" s="21">
        <v>1368.5</v>
      </c>
      <c r="G19" s="21">
        <v>1</v>
      </c>
      <c r="H19" s="139">
        <v>45012</v>
      </c>
      <c r="I19" s="49" t="s">
        <v>38</v>
      </c>
    </row>
    <row r="20" spans="1:9" s="15" customFormat="1" ht="26.1" customHeight="1" x14ac:dyDescent="0.25">
      <c r="A20" s="29">
        <v>18</v>
      </c>
      <c r="B20" s="9" t="s">
        <v>33</v>
      </c>
      <c r="C20" s="9" t="s">
        <v>34</v>
      </c>
      <c r="D20" s="309" t="s">
        <v>10</v>
      </c>
      <c r="E20" s="20">
        <v>23686.04</v>
      </c>
      <c r="F20" s="21">
        <v>3666</v>
      </c>
      <c r="G20" s="29">
        <v>18</v>
      </c>
      <c r="H20" s="139">
        <v>44974</v>
      </c>
      <c r="I20" s="49" t="s">
        <v>352</v>
      </c>
    </row>
    <row r="21" spans="1:9" s="15" customFormat="1" ht="26.1" customHeight="1" x14ac:dyDescent="0.25">
      <c r="A21" s="29">
        <v>19</v>
      </c>
      <c r="B21" s="11" t="s">
        <v>36</v>
      </c>
      <c r="C21" s="19" t="s">
        <v>37</v>
      </c>
      <c r="D21" s="309" t="s">
        <v>10</v>
      </c>
      <c r="E21" s="20">
        <v>22852.23</v>
      </c>
      <c r="F21" s="21">
        <v>3645</v>
      </c>
      <c r="G21" s="29">
        <v>21</v>
      </c>
      <c r="H21" s="139">
        <v>44967</v>
      </c>
      <c r="I21" s="49" t="s">
        <v>38</v>
      </c>
    </row>
    <row r="22" spans="1:9" s="15" customFormat="1" ht="26.1" customHeight="1" x14ac:dyDescent="0.25">
      <c r="A22" s="29">
        <v>20</v>
      </c>
      <c r="B22" s="23" t="s">
        <v>19</v>
      </c>
      <c r="C22" s="22" t="s">
        <v>19</v>
      </c>
      <c r="D22" s="309" t="s">
        <v>13</v>
      </c>
      <c r="E22" s="20">
        <v>20396.88</v>
      </c>
      <c r="F22" s="21">
        <v>4084</v>
      </c>
      <c r="G22" s="21">
        <v>6</v>
      </c>
      <c r="H22" s="139">
        <v>44960</v>
      </c>
      <c r="I22" s="49" t="s">
        <v>20</v>
      </c>
    </row>
    <row r="23" spans="1:9" s="15" customFormat="1" ht="26.1" customHeight="1" x14ac:dyDescent="0.25">
      <c r="A23" s="29">
        <v>21</v>
      </c>
      <c r="B23" s="11" t="s">
        <v>76</v>
      </c>
      <c r="C23" s="9" t="s">
        <v>77</v>
      </c>
      <c r="D23" s="309" t="s">
        <v>10</v>
      </c>
      <c r="E23" s="20">
        <v>18084.5</v>
      </c>
      <c r="F23" s="21">
        <v>2589</v>
      </c>
      <c r="G23" s="29">
        <v>13</v>
      </c>
      <c r="H23" s="139">
        <v>44981</v>
      </c>
      <c r="I23" s="49" t="s">
        <v>738</v>
      </c>
    </row>
    <row r="24" spans="1:9" s="15" customFormat="1" ht="26.1" customHeight="1" x14ac:dyDescent="0.25">
      <c r="A24" s="29">
        <v>22</v>
      </c>
      <c r="B24" s="22" t="s">
        <v>12</v>
      </c>
      <c r="C24" s="22" t="s">
        <v>12</v>
      </c>
      <c r="D24" s="309" t="s">
        <v>13</v>
      </c>
      <c r="E24" s="20">
        <v>11877.05</v>
      </c>
      <c r="F24" s="21">
        <v>1708</v>
      </c>
      <c r="G24" s="21">
        <v>5</v>
      </c>
      <c r="H24" s="139">
        <v>44925</v>
      </c>
      <c r="I24" s="49" t="s">
        <v>14</v>
      </c>
    </row>
    <row r="25" spans="1:9" s="15" customFormat="1" ht="26.1" customHeight="1" x14ac:dyDescent="0.25">
      <c r="A25" s="29">
        <v>23</v>
      </c>
      <c r="B25" s="9" t="s">
        <v>98</v>
      </c>
      <c r="C25" s="12" t="s">
        <v>99</v>
      </c>
      <c r="D25" s="309" t="s">
        <v>10</v>
      </c>
      <c r="E25" s="20">
        <v>9850</v>
      </c>
      <c r="F25" s="21">
        <v>1457</v>
      </c>
      <c r="G25" s="29">
        <v>9</v>
      </c>
      <c r="H25" s="139">
        <v>44981</v>
      </c>
      <c r="I25" s="49" t="s">
        <v>55</v>
      </c>
    </row>
    <row r="26" spans="1:9" s="15" customFormat="1" ht="26.1" customHeight="1" x14ac:dyDescent="0.25">
      <c r="A26" s="29">
        <v>24</v>
      </c>
      <c r="B26" s="12" t="s">
        <v>41</v>
      </c>
      <c r="C26" s="12" t="s">
        <v>42</v>
      </c>
      <c r="D26" s="309" t="s">
        <v>43</v>
      </c>
      <c r="E26" s="20">
        <v>9257.84</v>
      </c>
      <c r="F26" s="21">
        <v>1405</v>
      </c>
      <c r="G26" s="29">
        <v>3</v>
      </c>
      <c r="H26" s="139">
        <v>44953</v>
      </c>
      <c r="I26" s="46" t="s">
        <v>26</v>
      </c>
    </row>
    <row r="27" spans="1:9" s="15" customFormat="1" ht="26.1" customHeight="1" x14ac:dyDescent="0.25">
      <c r="A27" s="29">
        <v>25</v>
      </c>
      <c r="B27" s="22" t="s">
        <v>325</v>
      </c>
      <c r="C27" s="22" t="s">
        <v>326</v>
      </c>
      <c r="D27" s="309" t="s">
        <v>327</v>
      </c>
      <c r="E27" s="20">
        <v>8746</v>
      </c>
      <c r="F27" s="21">
        <v>1599</v>
      </c>
      <c r="G27" s="21">
        <v>16</v>
      </c>
      <c r="H27" s="139">
        <v>45009</v>
      </c>
      <c r="I27" s="49" t="s">
        <v>46</v>
      </c>
    </row>
    <row r="28" spans="1:9" s="15" customFormat="1" ht="26.1" customHeight="1" x14ac:dyDescent="0.25">
      <c r="A28" s="29">
        <v>26</v>
      </c>
      <c r="B28" s="12" t="s">
        <v>246</v>
      </c>
      <c r="C28" s="12" t="s">
        <v>247</v>
      </c>
      <c r="D28" s="309" t="s">
        <v>10</v>
      </c>
      <c r="E28" s="20">
        <v>8386.7000000000044</v>
      </c>
      <c r="F28" s="21">
        <v>1251</v>
      </c>
      <c r="G28" s="21">
        <v>6</v>
      </c>
      <c r="H28" s="139">
        <v>44678</v>
      </c>
      <c r="I28" s="49" t="s">
        <v>32</v>
      </c>
    </row>
    <row r="29" spans="1:9" s="15" customFormat="1" ht="26.1" customHeight="1" x14ac:dyDescent="0.25">
      <c r="A29" s="29">
        <v>27</v>
      </c>
      <c r="B29" s="9" t="s">
        <v>27</v>
      </c>
      <c r="C29" s="12" t="s">
        <v>28</v>
      </c>
      <c r="D29" s="309" t="s">
        <v>10</v>
      </c>
      <c r="E29" s="20">
        <v>8217.1200000000008</v>
      </c>
      <c r="F29" s="21">
        <v>1176</v>
      </c>
      <c r="G29" s="29">
        <v>6</v>
      </c>
      <c r="H29" s="139">
        <v>44967</v>
      </c>
      <c r="I29" s="49" t="s">
        <v>24</v>
      </c>
    </row>
    <row r="30" spans="1:9" s="15" customFormat="1" ht="26.1" customHeight="1" x14ac:dyDescent="0.25">
      <c r="A30" s="29">
        <v>28</v>
      </c>
      <c r="B30" s="9" t="s">
        <v>271</v>
      </c>
      <c r="C30" s="12" t="s">
        <v>271</v>
      </c>
      <c r="D30" s="309" t="s">
        <v>274</v>
      </c>
      <c r="E30" s="20">
        <v>6883.4400000000005</v>
      </c>
      <c r="F30" s="21">
        <v>1240</v>
      </c>
      <c r="G30" s="29">
        <v>23</v>
      </c>
      <c r="H30" s="115">
        <v>45012</v>
      </c>
      <c r="I30" s="13" t="s">
        <v>38</v>
      </c>
    </row>
    <row r="31" spans="1:9" s="15" customFormat="1" ht="26.1" customHeight="1" x14ac:dyDescent="0.25">
      <c r="A31" s="29">
        <v>29</v>
      </c>
      <c r="B31" s="22" t="s">
        <v>314</v>
      </c>
      <c r="C31" s="12" t="s">
        <v>313</v>
      </c>
      <c r="D31" s="309" t="s">
        <v>315</v>
      </c>
      <c r="E31" s="20">
        <v>6663.37</v>
      </c>
      <c r="F31" s="21">
        <v>957</v>
      </c>
      <c r="G31" s="21">
        <v>14</v>
      </c>
      <c r="H31" s="139">
        <v>45016</v>
      </c>
      <c r="I31" s="49" t="s">
        <v>737</v>
      </c>
    </row>
    <row r="32" spans="1:9" s="15" customFormat="1" ht="26.1" customHeight="1" x14ac:dyDescent="0.25">
      <c r="A32" s="29">
        <v>30</v>
      </c>
      <c r="B32" s="9" t="s">
        <v>64</v>
      </c>
      <c r="C32" s="9" t="s">
        <v>65</v>
      </c>
      <c r="D32" s="309" t="s">
        <v>66</v>
      </c>
      <c r="E32" s="20">
        <v>6158.9</v>
      </c>
      <c r="F32" s="21">
        <v>1050</v>
      </c>
      <c r="G32" s="29">
        <v>8</v>
      </c>
      <c r="H32" s="139">
        <v>44960</v>
      </c>
      <c r="I32" s="49" t="s">
        <v>11</v>
      </c>
    </row>
    <row r="33" spans="1:9" s="15" customFormat="1" ht="26.1" customHeight="1" x14ac:dyDescent="0.25">
      <c r="A33" s="29">
        <v>31</v>
      </c>
      <c r="B33" s="12" t="s">
        <v>29</v>
      </c>
      <c r="C33" s="12" t="s">
        <v>30</v>
      </c>
      <c r="D33" s="309" t="s">
        <v>31</v>
      </c>
      <c r="E33" s="20">
        <v>5406.18</v>
      </c>
      <c r="F33" s="21">
        <v>1116</v>
      </c>
      <c r="G33" s="29">
        <v>4</v>
      </c>
      <c r="H33" s="139">
        <v>44925</v>
      </c>
      <c r="I33" s="46" t="s">
        <v>32</v>
      </c>
    </row>
    <row r="34" spans="1:9" s="15" customFormat="1" ht="26.1" customHeight="1" x14ac:dyDescent="0.25">
      <c r="A34" s="29">
        <v>32</v>
      </c>
      <c r="B34" s="11" t="s">
        <v>328</v>
      </c>
      <c r="C34" s="11">
        <v>65</v>
      </c>
      <c r="D34" s="309" t="s">
        <v>10</v>
      </c>
      <c r="E34" s="20">
        <v>5392.83</v>
      </c>
      <c r="F34" s="21">
        <v>841</v>
      </c>
      <c r="G34" s="21">
        <v>13</v>
      </c>
      <c r="H34" s="139">
        <v>45016</v>
      </c>
      <c r="I34" s="49" t="s">
        <v>46</v>
      </c>
    </row>
    <row r="35" spans="1:9" s="15" customFormat="1" ht="26.1" customHeight="1" x14ac:dyDescent="0.25">
      <c r="A35" s="29">
        <v>33</v>
      </c>
      <c r="B35" s="11" t="s">
        <v>832</v>
      </c>
      <c r="C35" s="9" t="s">
        <v>833</v>
      </c>
      <c r="D35" s="309" t="s">
        <v>834</v>
      </c>
      <c r="E35" s="20">
        <v>4532</v>
      </c>
      <c r="F35" s="21">
        <v>1124</v>
      </c>
      <c r="G35" s="21" t="s">
        <v>276</v>
      </c>
      <c r="H35" s="115">
        <v>44807</v>
      </c>
      <c r="I35" s="13" t="s">
        <v>831</v>
      </c>
    </row>
    <row r="36" spans="1:9" s="15" customFormat="1" ht="26.1" customHeight="1" x14ac:dyDescent="0.25">
      <c r="A36" s="29">
        <v>34</v>
      </c>
      <c r="B36" s="22" t="s">
        <v>261</v>
      </c>
      <c r="C36" s="22" t="s">
        <v>264</v>
      </c>
      <c r="D36" s="309" t="s">
        <v>60</v>
      </c>
      <c r="E36" s="20">
        <v>4493.33</v>
      </c>
      <c r="F36" s="21">
        <v>840</v>
      </c>
      <c r="G36" s="21" t="s">
        <v>276</v>
      </c>
      <c r="H36" s="139">
        <v>45012</v>
      </c>
      <c r="I36" s="49" t="s">
        <v>38</v>
      </c>
    </row>
    <row r="37" spans="1:9" s="15" customFormat="1" ht="26.1" customHeight="1" x14ac:dyDescent="0.25">
      <c r="A37" s="29">
        <v>35</v>
      </c>
      <c r="B37" s="9" t="s">
        <v>39</v>
      </c>
      <c r="C37" s="12" t="s">
        <v>40</v>
      </c>
      <c r="D37" s="309" t="s">
        <v>10</v>
      </c>
      <c r="E37" s="20">
        <v>4386.5</v>
      </c>
      <c r="F37" s="21">
        <v>789</v>
      </c>
      <c r="G37" s="29">
        <v>4</v>
      </c>
      <c r="H37" s="139">
        <v>44946</v>
      </c>
      <c r="I37" s="46" t="s">
        <v>739</v>
      </c>
    </row>
    <row r="38" spans="1:9" s="15" customFormat="1" ht="26.1" customHeight="1" x14ac:dyDescent="0.25">
      <c r="A38" s="29">
        <v>36</v>
      </c>
      <c r="B38" s="11" t="s">
        <v>260</v>
      </c>
      <c r="C38" s="12" t="s">
        <v>265</v>
      </c>
      <c r="D38" s="309" t="s">
        <v>277</v>
      </c>
      <c r="E38" s="20">
        <v>4332.8999999999978</v>
      </c>
      <c r="F38" s="21">
        <v>891</v>
      </c>
      <c r="G38" s="29">
        <v>1</v>
      </c>
      <c r="H38" s="115">
        <v>45012</v>
      </c>
      <c r="I38" s="13" t="s">
        <v>38</v>
      </c>
    </row>
    <row r="39" spans="1:9" s="15" customFormat="1" ht="26.1" customHeight="1" x14ac:dyDescent="0.25">
      <c r="A39" s="29">
        <v>37</v>
      </c>
      <c r="B39" s="23" t="s">
        <v>331</v>
      </c>
      <c r="C39" s="19" t="s">
        <v>332</v>
      </c>
      <c r="D39" s="309" t="s">
        <v>333</v>
      </c>
      <c r="E39" s="20">
        <v>3648.6</v>
      </c>
      <c r="F39" s="21">
        <v>829</v>
      </c>
      <c r="G39" s="21">
        <v>5</v>
      </c>
      <c r="H39" s="139">
        <v>44988</v>
      </c>
      <c r="I39" s="49" t="s">
        <v>105</v>
      </c>
    </row>
    <row r="40" spans="1:9" s="15" customFormat="1" ht="26.1" customHeight="1" x14ac:dyDescent="0.25">
      <c r="A40" s="29">
        <v>38</v>
      </c>
      <c r="B40" s="22" t="s">
        <v>263</v>
      </c>
      <c r="C40" s="22" t="s">
        <v>267</v>
      </c>
      <c r="D40" s="309" t="s">
        <v>278</v>
      </c>
      <c r="E40" s="20">
        <v>3560.03</v>
      </c>
      <c r="F40" s="21">
        <v>790</v>
      </c>
      <c r="G40" s="21" t="s">
        <v>276</v>
      </c>
      <c r="H40" s="139">
        <v>45012</v>
      </c>
      <c r="I40" s="49" t="s">
        <v>38</v>
      </c>
    </row>
    <row r="41" spans="1:9" s="15" customFormat="1" ht="26.1" customHeight="1" x14ac:dyDescent="0.25">
      <c r="A41" s="29">
        <v>39</v>
      </c>
      <c r="B41" s="9" t="s">
        <v>342</v>
      </c>
      <c r="C41" s="9" t="s">
        <v>343</v>
      </c>
      <c r="D41" s="309" t="s">
        <v>54</v>
      </c>
      <c r="E41" s="20">
        <v>3317.4700000000003</v>
      </c>
      <c r="F41" s="21">
        <v>692</v>
      </c>
      <c r="G41" s="29">
        <v>13</v>
      </c>
      <c r="H41" s="139">
        <v>45016</v>
      </c>
      <c r="I41" s="46" t="s">
        <v>341</v>
      </c>
    </row>
    <row r="42" spans="1:9" s="15" customFormat="1" ht="26.1" customHeight="1" x14ac:dyDescent="0.25">
      <c r="A42" s="29">
        <v>40</v>
      </c>
      <c r="B42" s="9" t="s">
        <v>175</v>
      </c>
      <c r="C42" s="9" t="s">
        <v>175</v>
      </c>
      <c r="D42" s="309" t="s">
        <v>13</v>
      </c>
      <c r="E42" s="20">
        <v>1904</v>
      </c>
      <c r="F42" s="21">
        <v>545</v>
      </c>
      <c r="G42" s="29">
        <v>1</v>
      </c>
      <c r="H42" s="139">
        <v>44659</v>
      </c>
      <c r="I42" s="49" t="s">
        <v>26</v>
      </c>
    </row>
    <row r="43" spans="1:9" s="15" customFormat="1" ht="26.1" customHeight="1" x14ac:dyDescent="0.25">
      <c r="A43" s="29">
        <v>41</v>
      </c>
      <c r="B43" s="19" t="s">
        <v>244</v>
      </c>
      <c r="C43" s="19" t="s">
        <v>245</v>
      </c>
      <c r="D43" s="309" t="s">
        <v>87</v>
      </c>
      <c r="E43" s="20">
        <v>1827.07</v>
      </c>
      <c r="F43" s="21">
        <v>297</v>
      </c>
      <c r="G43" s="21">
        <v>9</v>
      </c>
      <c r="H43" s="139">
        <v>44995</v>
      </c>
      <c r="I43" s="49" t="s">
        <v>32</v>
      </c>
    </row>
    <row r="44" spans="1:9" s="15" customFormat="1" ht="26.1" customHeight="1" x14ac:dyDescent="0.25">
      <c r="A44" s="29">
        <v>42</v>
      </c>
      <c r="B44" s="9" t="s">
        <v>154</v>
      </c>
      <c r="C44" s="19" t="s">
        <v>155</v>
      </c>
      <c r="D44" s="309" t="s">
        <v>156</v>
      </c>
      <c r="E44" s="20">
        <v>1799.2000000000003</v>
      </c>
      <c r="F44" s="21">
        <v>369</v>
      </c>
      <c r="G44" s="29">
        <v>3</v>
      </c>
      <c r="H44" s="139">
        <v>44981</v>
      </c>
      <c r="I44" s="49" t="s">
        <v>147</v>
      </c>
    </row>
    <row r="45" spans="1:9" s="15" customFormat="1" ht="26.1" customHeight="1" x14ac:dyDescent="0.25">
      <c r="A45" s="29">
        <v>43</v>
      </c>
      <c r="B45" s="30" t="s">
        <v>61</v>
      </c>
      <c r="C45" s="30" t="s">
        <v>62</v>
      </c>
      <c r="D45" s="309" t="s">
        <v>63</v>
      </c>
      <c r="E45" s="20">
        <v>1634.7</v>
      </c>
      <c r="F45" s="21">
        <v>283</v>
      </c>
      <c r="G45" s="29">
        <v>1</v>
      </c>
      <c r="H45" s="139">
        <v>44932</v>
      </c>
      <c r="I45" s="47" t="s">
        <v>32</v>
      </c>
    </row>
    <row r="46" spans="1:9" s="15" customFormat="1" ht="26.1" customHeight="1" x14ac:dyDescent="0.25">
      <c r="A46" s="29">
        <v>44</v>
      </c>
      <c r="B46" s="9" t="s">
        <v>44</v>
      </c>
      <c r="C46" s="9" t="s">
        <v>45</v>
      </c>
      <c r="D46" s="309" t="s">
        <v>10</v>
      </c>
      <c r="E46" s="20">
        <v>1589</v>
      </c>
      <c r="F46" s="21">
        <v>321</v>
      </c>
      <c r="G46" s="29">
        <v>2</v>
      </c>
      <c r="H46" s="139">
        <v>44916</v>
      </c>
      <c r="I46" s="46" t="s">
        <v>46</v>
      </c>
    </row>
    <row r="47" spans="1:9" s="15" customFormat="1" ht="26.1" customHeight="1" x14ac:dyDescent="0.25">
      <c r="A47" s="29">
        <v>45</v>
      </c>
      <c r="B47" s="28" t="s">
        <v>80</v>
      </c>
      <c r="C47" s="28" t="s">
        <v>351</v>
      </c>
      <c r="D47" s="309" t="s">
        <v>81</v>
      </c>
      <c r="E47" s="20">
        <v>1543.3</v>
      </c>
      <c r="F47" s="21">
        <v>255</v>
      </c>
      <c r="G47" s="29">
        <v>3</v>
      </c>
      <c r="H47" s="139">
        <v>44939</v>
      </c>
      <c r="I47" s="46" t="s">
        <v>82</v>
      </c>
    </row>
    <row r="48" spans="1:9" s="15" customFormat="1" ht="26.1" customHeight="1" x14ac:dyDescent="0.25">
      <c r="A48" s="29">
        <v>46</v>
      </c>
      <c r="B48" s="23" t="s">
        <v>336</v>
      </c>
      <c r="C48" s="23" t="s">
        <v>336</v>
      </c>
      <c r="D48" s="309" t="s">
        <v>333</v>
      </c>
      <c r="E48" s="20">
        <v>1375.1999999999998</v>
      </c>
      <c r="F48" s="21">
        <v>272</v>
      </c>
      <c r="G48" s="21">
        <v>2</v>
      </c>
      <c r="H48" s="139">
        <v>44988</v>
      </c>
      <c r="I48" s="49" t="s">
        <v>105</v>
      </c>
    </row>
    <row r="49" spans="1:9" s="15" customFormat="1" ht="26.1" customHeight="1" x14ac:dyDescent="0.25">
      <c r="A49" s="29">
        <v>47</v>
      </c>
      <c r="B49" s="11" t="s">
        <v>146</v>
      </c>
      <c r="C49" s="19" t="s">
        <v>349</v>
      </c>
      <c r="D49" s="309" t="s">
        <v>63</v>
      </c>
      <c r="E49" s="20">
        <v>1063.3</v>
      </c>
      <c r="F49" s="21">
        <v>188</v>
      </c>
      <c r="G49" s="29">
        <v>4</v>
      </c>
      <c r="H49" s="139">
        <v>44967</v>
      </c>
      <c r="I49" s="49" t="s">
        <v>147</v>
      </c>
    </row>
    <row r="50" spans="1:9" s="15" customFormat="1" ht="26.1" customHeight="1" x14ac:dyDescent="0.25">
      <c r="A50" s="29">
        <v>48</v>
      </c>
      <c r="B50" s="23" t="s">
        <v>248</v>
      </c>
      <c r="C50" s="19" t="s">
        <v>249</v>
      </c>
      <c r="D50" s="309" t="s">
        <v>13</v>
      </c>
      <c r="E50" s="20">
        <v>1042</v>
      </c>
      <c r="F50" s="21">
        <v>221</v>
      </c>
      <c r="G50" s="21">
        <v>2</v>
      </c>
      <c r="H50" s="139">
        <v>41544</v>
      </c>
      <c r="I50" s="49" t="s">
        <v>250</v>
      </c>
    </row>
    <row r="51" spans="1:9" s="15" customFormat="1" ht="26.1" customHeight="1" x14ac:dyDescent="0.25">
      <c r="A51" s="29">
        <v>49</v>
      </c>
      <c r="B51" s="12" t="s">
        <v>85</v>
      </c>
      <c r="C51" s="9" t="s">
        <v>86</v>
      </c>
      <c r="D51" s="309" t="s">
        <v>87</v>
      </c>
      <c r="E51" s="20">
        <v>968.55</v>
      </c>
      <c r="F51" s="21">
        <v>206</v>
      </c>
      <c r="G51" s="29">
        <v>2</v>
      </c>
      <c r="H51" s="139">
        <v>44974</v>
      </c>
      <c r="I51" s="49" t="s">
        <v>26</v>
      </c>
    </row>
    <row r="52" spans="1:9" s="15" customFormat="1" ht="26.1" customHeight="1" x14ac:dyDescent="0.25">
      <c r="A52" s="29">
        <v>50</v>
      </c>
      <c r="B52" s="19" t="s">
        <v>835</v>
      </c>
      <c r="C52" s="9" t="s">
        <v>836</v>
      </c>
      <c r="D52" s="309" t="s">
        <v>837</v>
      </c>
      <c r="E52" s="20">
        <v>945</v>
      </c>
      <c r="F52" s="21">
        <v>212</v>
      </c>
      <c r="G52" s="29">
        <v>1</v>
      </c>
      <c r="H52" s="115">
        <v>44716</v>
      </c>
      <c r="I52" s="13" t="s">
        <v>831</v>
      </c>
    </row>
    <row r="53" spans="1:9" s="15" customFormat="1" ht="26.1" customHeight="1" x14ac:dyDescent="0.25">
      <c r="A53" s="29">
        <v>51</v>
      </c>
      <c r="B53" s="9" t="s">
        <v>273</v>
      </c>
      <c r="C53" s="12" t="s">
        <v>272</v>
      </c>
      <c r="D53" s="309" t="s">
        <v>275</v>
      </c>
      <c r="E53" s="20">
        <v>932.76</v>
      </c>
      <c r="F53" s="21">
        <v>188</v>
      </c>
      <c r="G53" s="21" t="s">
        <v>276</v>
      </c>
      <c r="H53" s="139">
        <v>45012</v>
      </c>
      <c r="I53" s="49" t="s">
        <v>38</v>
      </c>
    </row>
    <row r="54" spans="1:9" s="15" customFormat="1" ht="26.1" customHeight="1" x14ac:dyDescent="0.25">
      <c r="A54" s="29">
        <v>52</v>
      </c>
      <c r="B54" s="40" t="s">
        <v>169</v>
      </c>
      <c r="C54" s="22" t="s">
        <v>170</v>
      </c>
      <c r="D54" s="309" t="s">
        <v>171</v>
      </c>
      <c r="E54" s="20">
        <v>903</v>
      </c>
      <c r="F54" s="21">
        <v>173</v>
      </c>
      <c r="G54" s="21">
        <v>2</v>
      </c>
      <c r="H54" s="139">
        <v>44981</v>
      </c>
      <c r="I54" s="49" t="s">
        <v>105</v>
      </c>
    </row>
    <row r="55" spans="1:9" s="15" customFormat="1" ht="26.1" customHeight="1" x14ac:dyDescent="0.25">
      <c r="A55" s="29">
        <v>53</v>
      </c>
      <c r="B55" s="22" t="s">
        <v>253</v>
      </c>
      <c r="C55" s="12" t="s">
        <v>254</v>
      </c>
      <c r="D55" s="309" t="s">
        <v>10</v>
      </c>
      <c r="E55" s="20">
        <v>796</v>
      </c>
      <c r="F55" s="21">
        <v>148</v>
      </c>
      <c r="G55" s="21">
        <v>1</v>
      </c>
      <c r="H55" s="115">
        <v>43560</v>
      </c>
      <c r="I55" s="48" t="s">
        <v>38</v>
      </c>
    </row>
    <row r="56" spans="1:9" s="15" customFormat="1" ht="26.1" customHeight="1" x14ac:dyDescent="0.25">
      <c r="A56" s="29">
        <v>54</v>
      </c>
      <c r="B56" s="11" t="s">
        <v>316</v>
      </c>
      <c r="C56" s="9" t="s">
        <v>317</v>
      </c>
      <c r="D56" s="309" t="s">
        <v>63</v>
      </c>
      <c r="E56" s="20">
        <v>784.18</v>
      </c>
      <c r="F56" s="21">
        <v>121</v>
      </c>
      <c r="G56" s="21">
        <v>12</v>
      </c>
      <c r="H56" s="139">
        <v>45016</v>
      </c>
      <c r="I56" s="49" t="s">
        <v>71</v>
      </c>
    </row>
    <row r="57" spans="1:9" s="15" customFormat="1" ht="26.1" customHeight="1" x14ac:dyDescent="0.25">
      <c r="A57" s="29">
        <v>55</v>
      </c>
      <c r="B57" s="11" t="s">
        <v>52</v>
      </c>
      <c r="C57" s="9" t="s">
        <v>53</v>
      </c>
      <c r="D57" s="309" t="s">
        <v>54</v>
      </c>
      <c r="E57" s="20">
        <v>689</v>
      </c>
      <c r="F57" s="21">
        <v>146</v>
      </c>
      <c r="G57" s="29">
        <v>4</v>
      </c>
      <c r="H57" s="139">
        <v>44939</v>
      </c>
      <c r="I57" s="46" t="s">
        <v>55</v>
      </c>
    </row>
    <row r="58" spans="1:9" s="15" customFormat="1" ht="26.1" customHeight="1" x14ac:dyDescent="0.25">
      <c r="A58" s="29">
        <v>56</v>
      </c>
      <c r="B58" s="11" t="s">
        <v>840</v>
      </c>
      <c r="C58" s="9" t="s">
        <v>841</v>
      </c>
      <c r="D58" s="309" t="s">
        <v>165</v>
      </c>
      <c r="E58" s="20">
        <v>661</v>
      </c>
      <c r="F58" s="21">
        <v>209</v>
      </c>
      <c r="G58" s="29">
        <v>1</v>
      </c>
      <c r="H58" s="115"/>
      <c r="I58" s="13"/>
    </row>
    <row r="59" spans="1:9" s="15" customFormat="1" ht="26.1" customHeight="1" x14ac:dyDescent="0.25">
      <c r="A59" s="29">
        <v>57</v>
      </c>
      <c r="B59" s="11" t="s">
        <v>88</v>
      </c>
      <c r="C59" s="9" t="s">
        <v>88</v>
      </c>
      <c r="D59" s="309" t="s">
        <v>13</v>
      </c>
      <c r="E59" s="20">
        <v>615.5</v>
      </c>
      <c r="F59" s="21">
        <v>91</v>
      </c>
      <c r="G59" s="29">
        <v>1</v>
      </c>
      <c r="H59" s="139">
        <v>44848</v>
      </c>
      <c r="I59" s="46" t="s">
        <v>89</v>
      </c>
    </row>
    <row r="60" spans="1:9" s="15" customFormat="1" ht="26.1" customHeight="1" x14ac:dyDescent="0.25">
      <c r="A60" s="29">
        <v>58</v>
      </c>
      <c r="B60" s="12" t="s">
        <v>67</v>
      </c>
      <c r="C60" s="12" t="s">
        <v>68</v>
      </c>
      <c r="D60" s="309" t="s">
        <v>10</v>
      </c>
      <c r="E60" s="20">
        <v>604.5</v>
      </c>
      <c r="F60" s="21">
        <v>109</v>
      </c>
      <c r="G60" s="29">
        <v>1</v>
      </c>
      <c r="H60" s="139">
        <v>44953</v>
      </c>
      <c r="I60" s="46" t="s">
        <v>26</v>
      </c>
    </row>
    <row r="61" spans="1:9" s="15" customFormat="1" ht="26.1" customHeight="1" x14ac:dyDescent="0.25">
      <c r="A61" s="29">
        <v>59</v>
      </c>
      <c r="B61" s="11" t="s">
        <v>211</v>
      </c>
      <c r="C61" s="11" t="s">
        <v>211</v>
      </c>
      <c r="D61" s="309" t="s">
        <v>10</v>
      </c>
      <c r="E61" s="20">
        <v>505.5</v>
      </c>
      <c r="F61" s="21">
        <v>93</v>
      </c>
      <c r="G61" s="29">
        <v>1</v>
      </c>
      <c r="H61" s="139">
        <v>44734</v>
      </c>
      <c r="I61" s="49" t="s">
        <v>24</v>
      </c>
    </row>
    <row r="62" spans="1:9" ht="26.1" customHeight="1" x14ac:dyDescent="0.25">
      <c r="A62" s="29">
        <v>60</v>
      </c>
      <c r="B62" s="9" t="s">
        <v>318</v>
      </c>
      <c r="C62" s="9" t="s">
        <v>319</v>
      </c>
      <c r="D62" s="309" t="s">
        <v>10</v>
      </c>
      <c r="E62" s="20">
        <v>480.76</v>
      </c>
      <c r="F62" s="21">
        <v>69</v>
      </c>
      <c r="G62" s="21">
        <v>2</v>
      </c>
      <c r="H62" s="115">
        <v>44708</v>
      </c>
      <c r="I62" s="49" t="s">
        <v>737</v>
      </c>
    </row>
    <row r="63" spans="1:9" ht="26.1" customHeight="1" x14ac:dyDescent="0.25">
      <c r="A63" s="29">
        <v>61</v>
      </c>
      <c r="B63" s="9" t="s">
        <v>859</v>
      </c>
      <c r="C63" s="9" t="s">
        <v>860</v>
      </c>
      <c r="D63" s="309" t="s">
        <v>861</v>
      </c>
      <c r="E63" s="20">
        <v>476</v>
      </c>
      <c r="F63" s="21">
        <v>107</v>
      </c>
      <c r="G63" s="29">
        <v>1</v>
      </c>
      <c r="H63" s="115">
        <v>42988</v>
      </c>
      <c r="I63" s="13" t="s">
        <v>831</v>
      </c>
    </row>
    <row r="64" spans="1:9" s="15" customFormat="1" ht="26.1" customHeight="1" x14ac:dyDescent="0.25">
      <c r="A64" s="29">
        <v>62</v>
      </c>
      <c r="B64" s="12" t="s">
        <v>182</v>
      </c>
      <c r="C64" s="9" t="s">
        <v>183</v>
      </c>
      <c r="D64" s="309" t="s">
        <v>10</v>
      </c>
      <c r="E64" s="20">
        <v>475</v>
      </c>
      <c r="F64" s="21">
        <v>92</v>
      </c>
      <c r="G64" s="29">
        <v>1</v>
      </c>
      <c r="H64" s="139">
        <v>41950</v>
      </c>
      <c r="I64" s="48" t="s">
        <v>24</v>
      </c>
    </row>
    <row r="65" spans="1:9" s="15" customFormat="1" ht="26.1" customHeight="1" x14ac:dyDescent="0.25">
      <c r="A65" s="29">
        <v>63</v>
      </c>
      <c r="B65" s="12" t="s">
        <v>828</v>
      </c>
      <c r="C65" s="9" t="s">
        <v>829</v>
      </c>
      <c r="D65" s="309" t="s">
        <v>830</v>
      </c>
      <c r="E65" s="20">
        <v>464</v>
      </c>
      <c r="F65" s="21">
        <v>116</v>
      </c>
      <c r="G65" s="21">
        <v>1</v>
      </c>
      <c r="H65" s="115">
        <v>44805</v>
      </c>
      <c r="I65" s="13" t="s">
        <v>831</v>
      </c>
    </row>
    <row r="66" spans="1:9" s="15" customFormat="1" ht="26.1" customHeight="1" x14ac:dyDescent="0.25">
      <c r="A66" s="29">
        <v>64</v>
      </c>
      <c r="B66" s="22" t="s">
        <v>280</v>
      </c>
      <c r="C66" s="12" t="s">
        <v>279</v>
      </c>
      <c r="D66" s="309" t="s">
        <v>281</v>
      </c>
      <c r="E66" s="20">
        <v>458.5</v>
      </c>
      <c r="F66" s="21">
        <v>103</v>
      </c>
      <c r="G66" s="21" t="s">
        <v>276</v>
      </c>
      <c r="H66" s="115">
        <v>45012</v>
      </c>
      <c r="I66" s="48" t="s">
        <v>38</v>
      </c>
    </row>
    <row r="67" spans="1:9" s="15" customFormat="1" ht="26.1" customHeight="1" x14ac:dyDescent="0.25">
      <c r="A67" s="29">
        <v>65</v>
      </c>
      <c r="B67" s="9" t="s">
        <v>47</v>
      </c>
      <c r="C67" s="9" t="s">
        <v>48</v>
      </c>
      <c r="D67" s="309" t="s">
        <v>10</v>
      </c>
      <c r="E67" s="20">
        <v>433.5</v>
      </c>
      <c r="F67" s="21">
        <v>79</v>
      </c>
      <c r="G67" s="29">
        <v>1</v>
      </c>
      <c r="H67" s="115">
        <v>44932</v>
      </c>
      <c r="I67" s="48" t="s">
        <v>46</v>
      </c>
    </row>
    <row r="68" spans="1:9" s="15" customFormat="1" ht="26.1" customHeight="1" x14ac:dyDescent="0.25">
      <c r="A68" s="29">
        <v>66</v>
      </c>
      <c r="B68" s="10" t="s">
        <v>78</v>
      </c>
      <c r="C68" s="10" t="s">
        <v>78</v>
      </c>
      <c r="D68" s="309" t="s">
        <v>13</v>
      </c>
      <c r="E68" s="17">
        <v>402.2</v>
      </c>
      <c r="F68" s="18">
        <v>82</v>
      </c>
      <c r="G68" s="27">
        <v>2</v>
      </c>
      <c r="H68" s="115">
        <v>44953</v>
      </c>
      <c r="I68" s="48" t="s">
        <v>79</v>
      </c>
    </row>
    <row r="69" spans="1:9" s="15" customFormat="1" ht="26.1" customHeight="1" x14ac:dyDescent="0.25">
      <c r="A69" s="29">
        <v>67</v>
      </c>
      <c r="B69" s="24" t="s">
        <v>320</v>
      </c>
      <c r="C69" s="14" t="s">
        <v>321</v>
      </c>
      <c r="D69" s="309" t="s">
        <v>10</v>
      </c>
      <c r="E69" s="17">
        <v>390</v>
      </c>
      <c r="F69" s="18">
        <v>121</v>
      </c>
      <c r="G69" s="45">
        <v>1</v>
      </c>
      <c r="H69" s="115">
        <v>44323</v>
      </c>
      <c r="I69" s="48" t="s">
        <v>11</v>
      </c>
    </row>
    <row r="70" spans="1:9" s="15" customFormat="1" ht="26.1" customHeight="1" x14ac:dyDescent="0.25">
      <c r="A70" s="29">
        <v>68</v>
      </c>
      <c r="B70" s="14" t="s">
        <v>96</v>
      </c>
      <c r="C70" s="14" t="s">
        <v>96</v>
      </c>
      <c r="D70" s="309" t="s">
        <v>13</v>
      </c>
      <c r="E70" s="17">
        <v>366.2</v>
      </c>
      <c r="F70" s="18">
        <v>131</v>
      </c>
      <c r="G70" s="45">
        <v>3</v>
      </c>
      <c r="H70" s="115">
        <v>44911</v>
      </c>
      <c r="I70" s="69" t="s">
        <v>97</v>
      </c>
    </row>
    <row r="71" spans="1:9" s="15" customFormat="1" ht="26.1" customHeight="1" x14ac:dyDescent="0.25">
      <c r="A71" s="29">
        <v>69</v>
      </c>
      <c r="B71" s="9" t="s">
        <v>226</v>
      </c>
      <c r="C71" s="9" t="s">
        <v>227</v>
      </c>
      <c r="D71" s="309" t="s">
        <v>10</v>
      </c>
      <c r="E71" s="20">
        <v>360.87</v>
      </c>
      <c r="F71" s="21">
        <v>118</v>
      </c>
      <c r="G71" s="29">
        <v>1</v>
      </c>
      <c r="H71" s="115">
        <v>44400</v>
      </c>
      <c r="I71" s="69" t="s">
        <v>11</v>
      </c>
    </row>
    <row r="72" spans="1:9" ht="26.1" customHeight="1" x14ac:dyDescent="0.25">
      <c r="A72" s="29">
        <v>70</v>
      </c>
      <c r="B72" s="24" t="s">
        <v>285</v>
      </c>
      <c r="C72" s="14" t="s">
        <v>297</v>
      </c>
      <c r="D72" s="309" t="s">
        <v>10</v>
      </c>
      <c r="E72" s="20">
        <v>352.4</v>
      </c>
      <c r="F72" s="18">
        <v>68</v>
      </c>
      <c r="G72" s="45" t="s">
        <v>276</v>
      </c>
      <c r="H72" s="115">
        <v>45012</v>
      </c>
      <c r="I72" s="48" t="s">
        <v>38</v>
      </c>
    </row>
    <row r="73" spans="1:9" s="15" customFormat="1" ht="26.1" customHeight="1" x14ac:dyDescent="0.25">
      <c r="A73" s="29">
        <v>71</v>
      </c>
      <c r="B73" s="24" t="s">
        <v>286</v>
      </c>
      <c r="C73" s="14" t="s">
        <v>292</v>
      </c>
      <c r="D73" s="312" t="s">
        <v>63</v>
      </c>
      <c r="E73" s="17">
        <v>333.63</v>
      </c>
      <c r="F73" s="18">
        <v>80</v>
      </c>
      <c r="G73" s="45" t="s">
        <v>276</v>
      </c>
      <c r="H73" s="139">
        <v>45012</v>
      </c>
      <c r="I73" s="48" t="s">
        <v>38</v>
      </c>
    </row>
    <row r="74" spans="1:9" s="15" customFormat="1" ht="26.1" customHeight="1" x14ac:dyDescent="0.25">
      <c r="A74" s="29">
        <v>72</v>
      </c>
      <c r="B74" s="24" t="s">
        <v>199</v>
      </c>
      <c r="C74" s="24" t="s">
        <v>200</v>
      </c>
      <c r="D74" s="312" t="s">
        <v>201</v>
      </c>
      <c r="E74" s="17">
        <v>315.89999999999998</v>
      </c>
      <c r="F74" s="18">
        <v>62</v>
      </c>
      <c r="G74" s="45">
        <v>2</v>
      </c>
      <c r="H74" s="115">
        <v>44897</v>
      </c>
      <c r="I74" s="48" t="s">
        <v>117</v>
      </c>
    </row>
    <row r="75" spans="1:9" s="15" customFormat="1" ht="26.1" customHeight="1" x14ac:dyDescent="0.25">
      <c r="A75" s="29">
        <v>73</v>
      </c>
      <c r="B75" s="22" t="s">
        <v>283</v>
      </c>
      <c r="C75" s="12" t="s">
        <v>293</v>
      </c>
      <c r="D75" s="312" t="s">
        <v>63</v>
      </c>
      <c r="E75" s="17">
        <v>306.5</v>
      </c>
      <c r="F75" s="18">
        <v>78</v>
      </c>
      <c r="G75" s="45" t="s">
        <v>276</v>
      </c>
      <c r="H75" s="115">
        <v>45012</v>
      </c>
      <c r="I75" s="48" t="s">
        <v>38</v>
      </c>
    </row>
    <row r="76" spans="1:9" s="15" customFormat="1" ht="26.1" customHeight="1" x14ac:dyDescent="0.25">
      <c r="A76" s="29">
        <v>74</v>
      </c>
      <c r="B76" s="14" t="s">
        <v>58</v>
      </c>
      <c r="C76" s="10" t="s">
        <v>59</v>
      </c>
      <c r="D76" s="312" t="s">
        <v>60</v>
      </c>
      <c r="E76" s="17">
        <v>302.67</v>
      </c>
      <c r="F76" s="18">
        <v>43</v>
      </c>
      <c r="G76" s="27">
        <v>5</v>
      </c>
      <c r="H76" s="139">
        <v>44967</v>
      </c>
      <c r="I76" s="48" t="s">
        <v>26</v>
      </c>
    </row>
    <row r="77" spans="1:9" s="15" customFormat="1" ht="26.1" customHeight="1" x14ac:dyDescent="0.25">
      <c r="A77" s="29">
        <v>75</v>
      </c>
      <c r="B77" s="24" t="s">
        <v>284</v>
      </c>
      <c r="C77" s="14" t="s">
        <v>136</v>
      </c>
      <c r="D77" s="312" t="s">
        <v>137</v>
      </c>
      <c r="E77" s="17">
        <v>296.2</v>
      </c>
      <c r="F77" s="18">
        <v>66</v>
      </c>
      <c r="G77" s="45" t="s">
        <v>276</v>
      </c>
      <c r="H77" s="115">
        <v>45012</v>
      </c>
      <c r="I77" s="48" t="s">
        <v>38</v>
      </c>
    </row>
    <row r="78" spans="1:9" s="15" customFormat="1" ht="26.1" customHeight="1" x14ac:dyDescent="0.25">
      <c r="A78" s="29">
        <v>76</v>
      </c>
      <c r="B78" s="24" t="s">
        <v>323</v>
      </c>
      <c r="C78" s="10" t="s">
        <v>324</v>
      </c>
      <c r="D78" s="312" t="s">
        <v>322</v>
      </c>
      <c r="E78" s="17">
        <v>263.25</v>
      </c>
      <c r="F78" s="18">
        <v>52</v>
      </c>
      <c r="G78" s="45">
        <v>5</v>
      </c>
      <c r="H78" s="115">
        <v>44988</v>
      </c>
      <c r="I78" s="48" t="s">
        <v>35</v>
      </c>
    </row>
    <row r="79" spans="1:9" s="15" customFormat="1" ht="26.1" customHeight="1" x14ac:dyDescent="0.25">
      <c r="A79" s="29">
        <v>77</v>
      </c>
      <c r="B79" s="10" t="s">
        <v>176</v>
      </c>
      <c r="C79" s="10" t="s">
        <v>177</v>
      </c>
      <c r="D79" s="312" t="s">
        <v>23</v>
      </c>
      <c r="E79" s="17">
        <v>245.7</v>
      </c>
      <c r="F79" s="18">
        <v>46</v>
      </c>
      <c r="G79" s="27">
        <v>2</v>
      </c>
      <c r="H79" s="115">
        <v>44974</v>
      </c>
      <c r="I79" s="48" t="s">
        <v>35</v>
      </c>
    </row>
    <row r="80" spans="1:9" s="15" customFormat="1" ht="26.1" customHeight="1" x14ac:dyDescent="0.25">
      <c r="A80" s="29">
        <v>78</v>
      </c>
      <c r="B80" s="10" t="s">
        <v>335</v>
      </c>
      <c r="C80" s="14" t="s">
        <v>334</v>
      </c>
      <c r="D80" s="312" t="s">
        <v>63</v>
      </c>
      <c r="E80" s="17">
        <v>226.8</v>
      </c>
      <c r="F80" s="18">
        <v>40</v>
      </c>
      <c r="G80" s="45">
        <v>1</v>
      </c>
      <c r="H80" s="139">
        <v>44393</v>
      </c>
      <c r="I80" s="48" t="s">
        <v>105</v>
      </c>
    </row>
    <row r="81" spans="1:9" s="15" customFormat="1" ht="26.1" customHeight="1" x14ac:dyDescent="0.25">
      <c r="A81" s="29">
        <v>79</v>
      </c>
      <c r="B81" s="26" t="s">
        <v>191</v>
      </c>
      <c r="C81" s="26" t="s">
        <v>191</v>
      </c>
      <c r="D81" s="312" t="s">
        <v>13</v>
      </c>
      <c r="E81" s="17">
        <v>224.42</v>
      </c>
      <c r="F81" s="18">
        <v>83</v>
      </c>
      <c r="G81" s="27">
        <v>2</v>
      </c>
      <c r="H81" s="115">
        <v>44834</v>
      </c>
      <c r="I81" s="70" t="s">
        <v>38</v>
      </c>
    </row>
    <row r="82" spans="1:9" s="15" customFormat="1" ht="26.1" customHeight="1" x14ac:dyDescent="0.25">
      <c r="A82" s="29">
        <v>80</v>
      </c>
      <c r="B82" s="10" t="s">
        <v>124</v>
      </c>
      <c r="C82" s="14" t="s">
        <v>125</v>
      </c>
      <c r="D82" s="312" t="s">
        <v>54</v>
      </c>
      <c r="E82" s="17">
        <v>209.1</v>
      </c>
      <c r="F82" s="18">
        <v>31</v>
      </c>
      <c r="G82" s="27">
        <v>2</v>
      </c>
      <c r="H82" s="115">
        <v>44602</v>
      </c>
      <c r="I82" s="48" t="s">
        <v>82</v>
      </c>
    </row>
    <row r="83" spans="1:9" s="15" customFormat="1" ht="26.1" customHeight="1" x14ac:dyDescent="0.25">
      <c r="A83" s="29">
        <v>81</v>
      </c>
      <c r="B83" s="9" t="s">
        <v>153</v>
      </c>
      <c r="C83" s="11" t="s">
        <v>153</v>
      </c>
      <c r="D83" s="309" t="s">
        <v>63</v>
      </c>
      <c r="E83" s="20">
        <v>197.5</v>
      </c>
      <c r="F83" s="21">
        <v>34</v>
      </c>
      <c r="G83" s="29">
        <v>1</v>
      </c>
      <c r="H83" s="115">
        <v>44974</v>
      </c>
      <c r="I83" s="48" t="s">
        <v>117</v>
      </c>
    </row>
    <row r="84" spans="1:9" s="15" customFormat="1" ht="26.1" customHeight="1" x14ac:dyDescent="0.25">
      <c r="A84" s="29">
        <v>82</v>
      </c>
      <c r="B84" s="24" t="s">
        <v>212</v>
      </c>
      <c r="C84" s="14" t="s">
        <v>213</v>
      </c>
      <c r="D84" s="312" t="s">
        <v>214</v>
      </c>
      <c r="E84" s="17">
        <v>189.95</v>
      </c>
      <c r="F84" s="18">
        <v>41</v>
      </c>
      <c r="G84" s="45">
        <v>2</v>
      </c>
      <c r="H84" s="115">
        <v>44694</v>
      </c>
      <c r="I84" s="48" t="s">
        <v>82</v>
      </c>
    </row>
    <row r="85" spans="1:9" s="15" customFormat="1" ht="26.1" customHeight="1" x14ac:dyDescent="0.25">
      <c r="A85" s="29">
        <v>83</v>
      </c>
      <c r="B85" s="10" t="s">
        <v>186</v>
      </c>
      <c r="C85" s="14" t="s">
        <v>187</v>
      </c>
      <c r="D85" s="312" t="s">
        <v>188</v>
      </c>
      <c r="E85" s="17">
        <v>188</v>
      </c>
      <c r="F85" s="18">
        <v>43</v>
      </c>
      <c r="G85" s="27">
        <v>5</v>
      </c>
      <c r="H85" s="115">
        <v>44974</v>
      </c>
      <c r="I85" s="48" t="s">
        <v>82</v>
      </c>
    </row>
    <row r="86" spans="1:9" s="15" customFormat="1" ht="26.1" customHeight="1" x14ac:dyDescent="0.25">
      <c r="A86" s="29">
        <v>84</v>
      </c>
      <c r="B86" s="26" t="s">
        <v>94</v>
      </c>
      <c r="C86" s="26" t="s">
        <v>95</v>
      </c>
      <c r="D86" s="312" t="s">
        <v>10</v>
      </c>
      <c r="E86" s="17">
        <v>177.9</v>
      </c>
      <c r="F86" s="18">
        <v>25</v>
      </c>
      <c r="G86" s="27">
        <v>1</v>
      </c>
      <c r="H86" s="115">
        <v>44883</v>
      </c>
      <c r="I86" s="13" t="s">
        <v>11</v>
      </c>
    </row>
    <row r="87" spans="1:9" ht="26.1" customHeight="1" x14ac:dyDescent="0.25">
      <c r="A87" s="29">
        <v>85</v>
      </c>
      <c r="B87" s="9" t="s">
        <v>209</v>
      </c>
      <c r="C87" s="9" t="s">
        <v>210</v>
      </c>
      <c r="D87" s="312" t="s">
        <v>188</v>
      </c>
      <c r="E87" s="17">
        <v>170.77</v>
      </c>
      <c r="F87" s="18">
        <v>52</v>
      </c>
      <c r="G87" s="317">
        <v>1</v>
      </c>
      <c r="H87" s="115">
        <v>44855</v>
      </c>
      <c r="I87" s="48" t="s">
        <v>26</v>
      </c>
    </row>
    <row r="88" spans="1:9" s="15" customFormat="1" ht="26.1" customHeight="1" x14ac:dyDescent="0.25">
      <c r="A88" s="29">
        <v>86</v>
      </c>
      <c r="B88" s="12" t="s">
        <v>118</v>
      </c>
      <c r="C88" s="12" t="s">
        <v>118</v>
      </c>
      <c r="D88" s="309" t="s">
        <v>13</v>
      </c>
      <c r="E88" s="20">
        <v>169.8</v>
      </c>
      <c r="F88" s="21">
        <v>30</v>
      </c>
      <c r="G88" s="29">
        <v>2</v>
      </c>
      <c r="H88" s="115">
        <v>44951</v>
      </c>
      <c r="I88" s="13" t="s">
        <v>119</v>
      </c>
    </row>
    <row r="89" spans="1:9" s="15" customFormat="1" ht="26.1" customHeight="1" x14ac:dyDescent="0.25">
      <c r="A89" s="29">
        <v>87</v>
      </c>
      <c r="B89" s="24" t="s">
        <v>282</v>
      </c>
      <c r="C89" s="14" t="s">
        <v>282</v>
      </c>
      <c r="D89" s="312" t="s">
        <v>298</v>
      </c>
      <c r="E89" s="17">
        <v>148.30000000000001</v>
      </c>
      <c r="F89" s="18">
        <v>27</v>
      </c>
      <c r="G89" s="45" t="s">
        <v>276</v>
      </c>
      <c r="H89" s="115">
        <v>45012</v>
      </c>
      <c r="I89" s="48" t="s">
        <v>38</v>
      </c>
    </row>
    <row r="90" spans="1:9" s="15" customFormat="1" ht="26.1" customHeight="1" x14ac:dyDescent="0.25">
      <c r="A90" s="29">
        <v>88</v>
      </c>
      <c r="B90" s="22" t="s">
        <v>258</v>
      </c>
      <c r="C90" s="22" t="s">
        <v>259</v>
      </c>
      <c r="D90" s="312" t="s">
        <v>133</v>
      </c>
      <c r="E90" s="17">
        <v>127.95</v>
      </c>
      <c r="F90" s="18">
        <v>23</v>
      </c>
      <c r="G90" s="45">
        <v>1</v>
      </c>
      <c r="H90" s="115">
        <v>43574</v>
      </c>
      <c r="I90" s="48" t="s">
        <v>38</v>
      </c>
    </row>
    <row r="91" spans="1:9" s="15" customFormat="1" ht="26.1" customHeight="1" x14ac:dyDescent="0.25">
      <c r="A91" s="29">
        <v>89</v>
      </c>
      <c r="B91" s="23" t="s">
        <v>287</v>
      </c>
      <c r="C91" s="14" t="s">
        <v>291</v>
      </c>
      <c r="D91" s="312" t="s">
        <v>63</v>
      </c>
      <c r="E91" s="17">
        <v>126.3</v>
      </c>
      <c r="F91" s="18">
        <v>23</v>
      </c>
      <c r="G91" s="45" t="s">
        <v>276</v>
      </c>
      <c r="H91" s="115">
        <v>45012</v>
      </c>
      <c r="I91" s="48" t="s">
        <v>38</v>
      </c>
    </row>
    <row r="92" spans="1:9" s="15" customFormat="1" ht="26.1" customHeight="1" x14ac:dyDescent="0.25">
      <c r="A92" s="29">
        <v>90</v>
      </c>
      <c r="B92" s="24" t="s">
        <v>288</v>
      </c>
      <c r="C92" s="14" t="s">
        <v>294</v>
      </c>
      <c r="D92" s="312" t="s">
        <v>87</v>
      </c>
      <c r="E92" s="17">
        <v>110.8</v>
      </c>
      <c r="F92" s="18">
        <v>19</v>
      </c>
      <c r="G92" s="45" t="s">
        <v>276</v>
      </c>
      <c r="H92" s="115">
        <v>45012</v>
      </c>
      <c r="I92" s="48" t="s">
        <v>38</v>
      </c>
    </row>
    <row r="93" spans="1:9" s="15" customFormat="1" ht="26.1" customHeight="1" x14ac:dyDescent="0.25">
      <c r="A93" s="29">
        <v>91</v>
      </c>
      <c r="B93" s="22" t="s">
        <v>255</v>
      </c>
      <c r="C93" s="12" t="s">
        <v>256</v>
      </c>
      <c r="D93" s="309" t="s">
        <v>133</v>
      </c>
      <c r="E93" s="20">
        <v>109.35</v>
      </c>
      <c r="F93" s="21">
        <v>19</v>
      </c>
      <c r="G93" s="21">
        <v>1</v>
      </c>
      <c r="H93" s="115">
        <v>44655</v>
      </c>
      <c r="I93" s="48" t="s">
        <v>38</v>
      </c>
    </row>
    <row r="94" spans="1:9" s="15" customFormat="1" ht="26.1" customHeight="1" x14ac:dyDescent="0.25">
      <c r="A94" s="29">
        <v>92</v>
      </c>
      <c r="B94" s="22" t="s">
        <v>257</v>
      </c>
      <c r="C94" s="22" t="s">
        <v>350</v>
      </c>
      <c r="D94" s="309" t="s">
        <v>63</v>
      </c>
      <c r="E94" s="20">
        <v>92.5</v>
      </c>
      <c r="F94" s="21">
        <v>17</v>
      </c>
      <c r="G94" s="21">
        <v>1</v>
      </c>
      <c r="H94" s="115">
        <v>43196</v>
      </c>
      <c r="I94" s="48" t="s">
        <v>38</v>
      </c>
    </row>
    <row r="95" spans="1:9" s="15" customFormat="1" ht="26.1" customHeight="1" x14ac:dyDescent="0.25">
      <c r="A95" s="29">
        <v>93</v>
      </c>
      <c r="B95" s="9" t="s">
        <v>337</v>
      </c>
      <c r="C95" s="22" t="s">
        <v>338</v>
      </c>
      <c r="D95" s="309" t="s">
        <v>133</v>
      </c>
      <c r="E95" s="20">
        <v>201.76</v>
      </c>
      <c r="F95" s="21">
        <v>38</v>
      </c>
      <c r="G95" s="21">
        <v>1</v>
      </c>
      <c r="H95" s="115">
        <v>44533</v>
      </c>
      <c r="I95" s="48" t="s">
        <v>105</v>
      </c>
    </row>
    <row r="96" spans="1:9" s="15" customFormat="1" ht="26.1" customHeight="1" x14ac:dyDescent="0.25">
      <c r="A96" s="29">
        <v>94</v>
      </c>
      <c r="B96" s="12" t="s">
        <v>139</v>
      </c>
      <c r="C96" s="12" t="s">
        <v>140</v>
      </c>
      <c r="D96" s="309" t="s">
        <v>141</v>
      </c>
      <c r="E96" s="20">
        <v>78.5</v>
      </c>
      <c r="F96" s="21">
        <v>14</v>
      </c>
      <c r="G96" s="29">
        <v>1</v>
      </c>
      <c r="H96" s="115">
        <v>44932</v>
      </c>
      <c r="I96" s="13" t="s">
        <v>117</v>
      </c>
    </row>
    <row r="97" spans="1:9" s="15" customFormat="1" ht="26.1" customHeight="1" x14ac:dyDescent="0.25">
      <c r="A97" s="29">
        <v>95</v>
      </c>
      <c r="B97" s="22" t="s">
        <v>197</v>
      </c>
      <c r="C97" s="12" t="s">
        <v>198</v>
      </c>
      <c r="D97" s="309" t="s">
        <v>63</v>
      </c>
      <c r="E97" s="20">
        <v>70</v>
      </c>
      <c r="F97" s="21">
        <v>10</v>
      </c>
      <c r="G97" s="21">
        <v>1</v>
      </c>
      <c r="H97" s="115">
        <v>44918</v>
      </c>
      <c r="I97" s="48" t="s">
        <v>82</v>
      </c>
    </row>
    <row r="98" spans="1:9" ht="26.1" customHeight="1" x14ac:dyDescent="0.25">
      <c r="A98" s="29">
        <v>96</v>
      </c>
      <c r="B98" s="12" t="s">
        <v>56</v>
      </c>
      <c r="C98" s="12" t="s">
        <v>56</v>
      </c>
      <c r="D98" s="309" t="s">
        <v>13</v>
      </c>
      <c r="E98" s="20">
        <v>61.6</v>
      </c>
      <c r="F98" s="21">
        <v>8</v>
      </c>
      <c r="G98" s="29">
        <v>1</v>
      </c>
      <c r="H98" s="115">
        <v>44946</v>
      </c>
      <c r="I98" s="51" t="s">
        <v>57</v>
      </c>
    </row>
    <row r="99" spans="1:9" s="15" customFormat="1" ht="26.1" customHeight="1" x14ac:dyDescent="0.25">
      <c r="A99" s="29">
        <v>97</v>
      </c>
      <c r="B99" s="23" t="s">
        <v>251</v>
      </c>
      <c r="C99" s="12" t="s">
        <v>252</v>
      </c>
      <c r="D99" s="309" t="s">
        <v>133</v>
      </c>
      <c r="E99" s="20">
        <v>58.15</v>
      </c>
      <c r="F99" s="21">
        <v>11</v>
      </c>
      <c r="G99" s="21">
        <v>1</v>
      </c>
      <c r="H99" s="115">
        <v>44655</v>
      </c>
      <c r="I99" s="48" t="s">
        <v>38</v>
      </c>
    </row>
    <row r="100" spans="1:9" s="15" customFormat="1" ht="26.1" customHeight="1" x14ac:dyDescent="0.25">
      <c r="A100" s="29">
        <v>98</v>
      </c>
      <c r="B100" s="22" t="s">
        <v>289</v>
      </c>
      <c r="C100" s="12" t="s">
        <v>295</v>
      </c>
      <c r="D100" s="309" t="s">
        <v>299</v>
      </c>
      <c r="E100" s="20">
        <v>57.1</v>
      </c>
      <c r="F100" s="21">
        <v>14</v>
      </c>
      <c r="G100" s="21" t="s">
        <v>276</v>
      </c>
      <c r="H100" s="115">
        <v>45012</v>
      </c>
      <c r="I100" s="48" t="s">
        <v>38</v>
      </c>
    </row>
    <row r="101" spans="1:9" s="15" customFormat="1" ht="26.1" customHeight="1" x14ac:dyDescent="0.25">
      <c r="A101" s="29">
        <v>99</v>
      </c>
      <c r="B101" s="9" t="s">
        <v>329</v>
      </c>
      <c r="C101" s="9" t="s">
        <v>329</v>
      </c>
      <c r="D101" s="309" t="s">
        <v>13</v>
      </c>
      <c r="E101" s="20">
        <v>53.41</v>
      </c>
      <c r="F101" s="21">
        <v>7</v>
      </c>
      <c r="G101" s="21">
        <v>1</v>
      </c>
      <c r="H101" s="115">
        <v>44869</v>
      </c>
      <c r="I101" s="48" t="s">
        <v>26</v>
      </c>
    </row>
    <row r="102" spans="1:9" s="15" customFormat="1" ht="25.5" customHeight="1" x14ac:dyDescent="0.25">
      <c r="A102" s="29">
        <v>100</v>
      </c>
      <c r="B102" s="22" t="s">
        <v>290</v>
      </c>
      <c r="C102" s="12" t="s">
        <v>296</v>
      </c>
      <c r="D102" s="309" t="s">
        <v>63</v>
      </c>
      <c r="E102" s="20">
        <v>51.7</v>
      </c>
      <c r="F102" s="21">
        <v>8</v>
      </c>
      <c r="G102" s="21" t="s">
        <v>276</v>
      </c>
      <c r="H102" s="115">
        <v>45012</v>
      </c>
      <c r="I102" s="48" t="s">
        <v>38</v>
      </c>
    </row>
    <row r="103" spans="1:9" ht="26.1" customHeight="1" x14ac:dyDescent="0.25">
      <c r="A103" s="29">
        <v>101</v>
      </c>
      <c r="B103" s="28" t="s">
        <v>194</v>
      </c>
      <c r="C103" s="28" t="s">
        <v>195</v>
      </c>
      <c r="D103" s="309" t="s">
        <v>196</v>
      </c>
      <c r="E103" s="20">
        <v>35.82</v>
      </c>
      <c r="F103" s="21">
        <v>18</v>
      </c>
      <c r="G103" s="29">
        <v>1</v>
      </c>
      <c r="H103" s="115">
        <v>44827</v>
      </c>
      <c r="I103" s="13" t="s">
        <v>82</v>
      </c>
    </row>
    <row r="104" spans="1:9" ht="26.1" customHeight="1" x14ac:dyDescent="0.25">
      <c r="A104" s="29">
        <v>102</v>
      </c>
      <c r="B104" s="9" t="s">
        <v>221</v>
      </c>
      <c r="C104" s="9" t="s">
        <v>221</v>
      </c>
      <c r="D104" s="309" t="s">
        <v>330</v>
      </c>
      <c r="E104" s="20">
        <v>34</v>
      </c>
      <c r="F104" s="21">
        <v>17</v>
      </c>
      <c r="G104" s="21">
        <v>1</v>
      </c>
      <c r="H104" s="115">
        <v>43385</v>
      </c>
      <c r="I104" s="48" t="s">
        <v>26</v>
      </c>
    </row>
    <row r="105" spans="1:9" s="15" customFormat="1" ht="26.1" customHeight="1" x14ac:dyDescent="0.25">
      <c r="A105" s="29">
        <v>103</v>
      </c>
      <c r="B105" s="12" t="s">
        <v>100</v>
      </c>
      <c r="C105" s="12" t="s">
        <v>101</v>
      </c>
      <c r="D105" s="309" t="s">
        <v>10</v>
      </c>
      <c r="E105" s="20">
        <v>20.94</v>
      </c>
      <c r="F105" s="21">
        <v>6</v>
      </c>
      <c r="G105" s="29">
        <v>1</v>
      </c>
      <c r="H105" s="115">
        <v>44890</v>
      </c>
      <c r="I105" s="13" t="s">
        <v>11</v>
      </c>
    </row>
    <row r="106" spans="1:9" s="15" customFormat="1" ht="26.1" customHeight="1" x14ac:dyDescent="0.25">
      <c r="A106" s="29">
        <v>104</v>
      </c>
      <c r="B106" s="43" t="s">
        <v>345</v>
      </c>
      <c r="C106" s="10" t="s">
        <v>346</v>
      </c>
      <c r="D106" s="312" t="s">
        <v>63</v>
      </c>
      <c r="E106" s="44">
        <v>17.91</v>
      </c>
      <c r="F106" s="45">
        <v>9</v>
      </c>
      <c r="G106" s="27">
        <v>1</v>
      </c>
      <c r="H106" s="184">
        <v>43707</v>
      </c>
      <c r="I106" s="16" t="s">
        <v>82</v>
      </c>
    </row>
    <row r="107" spans="1:9" ht="25.9" customHeight="1" thickBot="1" x14ac:dyDescent="0.3">
      <c r="A107" s="36"/>
      <c r="B107" s="33"/>
      <c r="C107" s="33"/>
      <c r="D107" s="34"/>
      <c r="E107" s="80"/>
      <c r="F107" s="81"/>
      <c r="G107" s="35"/>
      <c r="H107" s="89"/>
      <c r="I107" s="32"/>
    </row>
    <row r="108" spans="1:9" ht="25.9" customHeight="1" thickBot="1" x14ac:dyDescent="0.3">
      <c r="A108" s="36"/>
      <c r="B108" s="33"/>
      <c r="C108" s="33"/>
      <c r="D108" s="34"/>
      <c r="E108" s="75">
        <f>SUM(E3:E106)</f>
        <v>1437491.65</v>
      </c>
      <c r="F108" s="76">
        <f>SUM(F3:F107)</f>
        <v>232279.5</v>
      </c>
      <c r="G108" s="36"/>
      <c r="H108" s="89"/>
      <c r="I108" s="32"/>
    </row>
    <row r="109" spans="1:9" ht="25.9" customHeight="1" x14ac:dyDescent="0.25"/>
    <row r="110" spans="1:9" ht="25.9" hidden="1" customHeight="1" x14ac:dyDescent="0.25"/>
    <row r="111" spans="1:9" ht="25.9" hidden="1" customHeight="1" x14ac:dyDescent="0.25"/>
    <row r="112" spans="1:9" ht="25.9" hidden="1" customHeight="1" x14ac:dyDescent="0.25"/>
    <row r="113" x14ac:dyDescent="0.25"/>
  </sheetData>
  <sortState xmlns:xlrd2="http://schemas.microsoft.com/office/spreadsheetml/2017/richdata2" ref="A25:I106">
    <sortCondition descending="1" ref="E25:E106"/>
  </sortState>
  <mergeCells count="1">
    <mergeCell ref="A1:I1"/>
  </mergeCells>
  <phoneticPr fontId="14" type="noConversion"/>
  <conditionalFormatting sqref="H12">
    <cfRule type="duplicateValues" dxfId="27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F93B6-A03E-4D4D-AB59-8E78858510DF}">
  <dimension ref="A1:I114"/>
  <sheetViews>
    <sheetView topLeftCell="A91" zoomScale="75" zoomScaleNormal="75" workbookViewId="0">
      <selection activeCell="A42" sqref="A42:A109"/>
    </sheetView>
  </sheetViews>
  <sheetFormatPr defaultColWidth="0" defaultRowHeight="15" zeroHeight="1" x14ac:dyDescent="0.25"/>
  <cols>
    <col min="1" max="1" width="5.7109375" style="142" customWidth="1"/>
    <col min="2" max="2" width="30.7109375" style="15" customWidth="1"/>
    <col min="3" max="3" width="30.7109375" style="143" customWidth="1"/>
    <col min="4" max="4" width="20.7109375" style="114" customWidth="1"/>
    <col min="5" max="5" width="20.7109375" style="144" customWidth="1"/>
    <col min="6" max="6" width="20.7109375" style="145" customWidth="1"/>
    <col min="7" max="7" width="20.7109375" style="142" customWidth="1"/>
    <col min="8" max="8" width="20.7109375" style="147" customWidth="1"/>
    <col min="9" max="9" width="30.7109375" style="15" customWidth="1"/>
    <col min="10" max="16384" width="8.85546875" style="15" hidden="1"/>
  </cols>
  <sheetData>
    <row r="1" spans="1:9" s="138" customFormat="1" ht="50.1" customHeight="1" x14ac:dyDescent="0.25">
      <c r="A1" s="324" t="s">
        <v>650</v>
      </c>
      <c r="B1" s="325"/>
      <c r="C1" s="325"/>
      <c r="D1" s="325"/>
      <c r="E1" s="325"/>
      <c r="F1" s="325"/>
      <c r="G1" s="325"/>
      <c r="H1" s="325"/>
      <c r="I1" s="325"/>
    </row>
    <row r="2" spans="1:9" ht="30" customHeight="1" x14ac:dyDescent="0.25">
      <c r="A2" s="109" t="s">
        <v>644</v>
      </c>
      <c r="B2" s="110" t="s">
        <v>0</v>
      </c>
      <c r="C2" s="111" t="s">
        <v>1</v>
      </c>
      <c r="D2" s="110" t="s">
        <v>2</v>
      </c>
      <c r="E2" s="112" t="s">
        <v>3</v>
      </c>
      <c r="F2" s="113" t="s">
        <v>4</v>
      </c>
      <c r="G2" s="118" t="s">
        <v>5</v>
      </c>
      <c r="H2" s="146" t="s">
        <v>6</v>
      </c>
      <c r="I2" s="110" t="s">
        <v>7</v>
      </c>
    </row>
    <row r="3" spans="1:9" ht="26.1" customHeight="1" x14ac:dyDescent="0.25">
      <c r="A3" s="29">
        <v>1</v>
      </c>
      <c r="B3" s="22" t="s">
        <v>432</v>
      </c>
      <c r="C3" s="22" t="s">
        <v>433</v>
      </c>
      <c r="D3" s="309" t="s">
        <v>434</v>
      </c>
      <c r="E3" s="20">
        <v>421870.51</v>
      </c>
      <c r="F3" s="21">
        <v>76092</v>
      </c>
      <c r="G3" s="29">
        <v>34</v>
      </c>
      <c r="H3" s="115">
        <v>45023</v>
      </c>
      <c r="I3" s="48" t="s">
        <v>18</v>
      </c>
    </row>
    <row r="4" spans="1:9" ht="26.1" customHeight="1" x14ac:dyDescent="0.25">
      <c r="A4" s="29">
        <v>2</v>
      </c>
      <c r="B4" s="12" t="s">
        <v>300</v>
      </c>
      <c r="C4" s="12" t="s">
        <v>301</v>
      </c>
      <c r="D4" s="309" t="s">
        <v>10</v>
      </c>
      <c r="E4" s="20">
        <v>153361.60999999999</v>
      </c>
      <c r="F4" s="21">
        <v>20204</v>
      </c>
      <c r="G4" s="29">
        <v>13</v>
      </c>
      <c r="H4" s="115">
        <v>45009</v>
      </c>
      <c r="I4" s="48" t="s">
        <v>26</v>
      </c>
    </row>
    <row r="5" spans="1:9" ht="26.1" customHeight="1" x14ac:dyDescent="0.25">
      <c r="A5" s="29">
        <v>3</v>
      </c>
      <c r="B5" s="22" t="s">
        <v>458</v>
      </c>
      <c r="C5" s="22" t="s">
        <v>458</v>
      </c>
      <c r="D5" s="309" t="s">
        <v>13</v>
      </c>
      <c r="E5" s="20">
        <v>145560.45000000001</v>
      </c>
      <c r="F5" s="21">
        <v>28761</v>
      </c>
      <c r="G5" s="29">
        <v>16</v>
      </c>
      <c r="H5" s="139">
        <v>45037</v>
      </c>
      <c r="I5" s="49" t="s">
        <v>459</v>
      </c>
    </row>
    <row r="6" spans="1:9" ht="26.1" customHeight="1" x14ac:dyDescent="0.25">
      <c r="A6" s="29">
        <v>4</v>
      </c>
      <c r="B6" s="22" t="s">
        <v>382</v>
      </c>
      <c r="C6" s="22" t="s">
        <v>383</v>
      </c>
      <c r="D6" s="140" t="s">
        <v>10</v>
      </c>
      <c r="E6" s="20">
        <v>122296.46</v>
      </c>
      <c r="F6" s="21">
        <v>17659</v>
      </c>
      <c r="G6" s="29">
        <v>14</v>
      </c>
      <c r="H6" s="139">
        <v>45023</v>
      </c>
      <c r="I6" s="49" t="s">
        <v>46</v>
      </c>
    </row>
    <row r="7" spans="1:9" ht="26.1" customHeight="1" x14ac:dyDescent="0.25">
      <c r="A7" s="29">
        <v>5</v>
      </c>
      <c r="B7" s="22" t="s">
        <v>314</v>
      </c>
      <c r="C7" s="12" t="s">
        <v>313</v>
      </c>
      <c r="D7" s="309" t="s">
        <v>315</v>
      </c>
      <c r="E7" s="20">
        <v>58119.05</v>
      </c>
      <c r="F7" s="21">
        <v>8785</v>
      </c>
      <c r="G7" s="29">
        <v>15</v>
      </c>
      <c r="H7" s="139">
        <v>45016</v>
      </c>
      <c r="I7" s="49" t="s">
        <v>737</v>
      </c>
    </row>
    <row r="8" spans="1:9" ht="26.1" customHeight="1" x14ac:dyDescent="0.25">
      <c r="A8" s="29">
        <v>6</v>
      </c>
      <c r="B8" s="22" t="s">
        <v>385</v>
      </c>
      <c r="C8" s="22" t="s">
        <v>386</v>
      </c>
      <c r="D8" s="140" t="s">
        <v>387</v>
      </c>
      <c r="E8" s="20">
        <v>49960.69</v>
      </c>
      <c r="F8" s="21">
        <v>7114</v>
      </c>
      <c r="G8" s="29">
        <v>14</v>
      </c>
      <c r="H8" s="139">
        <v>45037</v>
      </c>
      <c r="I8" s="49" t="s">
        <v>741</v>
      </c>
    </row>
    <row r="9" spans="1:9" ht="26.1" customHeight="1" x14ac:dyDescent="0.25">
      <c r="A9" s="29">
        <v>7</v>
      </c>
      <c r="B9" s="22" t="s">
        <v>445</v>
      </c>
      <c r="C9" s="22" t="s">
        <v>445</v>
      </c>
      <c r="D9" s="309" t="s">
        <v>446</v>
      </c>
      <c r="E9" s="20">
        <v>47437</v>
      </c>
      <c r="F9" s="21">
        <v>7132</v>
      </c>
      <c r="G9" s="29">
        <v>17</v>
      </c>
      <c r="H9" s="139">
        <v>45030</v>
      </c>
      <c r="I9" s="49" t="s">
        <v>55</v>
      </c>
    </row>
    <row r="10" spans="1:9" ht="26.1" customHeight="1" x14ac:dyDescent="0.25">
      <c r="A10" s="29">
        <v>8</v>
      </c>
      <c r="B10" s="22" t="s">
        <v>389</v>
      </c>
      <c r="C10" s="22" t="s">
        <v>389</v>
      </c>
      <c r="D10" s="140" t="s">
        <v>10</v>
      </c>
      <c r="E10" s="20">
        <v>47269.96</v>
      </c>
      <c r="F10" s="21">
        <v>7571</v>
      </c>
      <c r="G10" s="29">
        <v>16</v>
      </c>
      <c r="H10" s="139">
        <v>45030</v>
      </c>
      <c r="I10" s="49" t="s">
        <v>24</v>
      </c>
    </row>
    <row r="11" spans="1:9" ht="26.1" customHeight="1" x14ac:dyDescent="0.25">
      <c r="A11" s="29">
        <v>9</v>
      </c>
      <c r="B11" s="12" t="s">
        <v>342</v>
      </c>
      <c r="C11" s="12" t="s">
        <v>343</v>
      </c>
      <c r="D11" s="309" t="s">
        <v>54</v>
      </c>
      <c r="E11" s="20">
        <v>37325.81</v>
      </c>
      <c r="F11" s="21">
        <v>7597</v>
      </c>
      <c r="G11" s="29">
        <v>15</v>
      </c>
      <c r="H11" s="139">
        <v>45016</v>
      </c>
      <c r="I11" s="46" t="s">
        <v>341</v>
      </c>
    </row>
    <row r="12" spans="1:9" ht="26.1" customHeight="1" x14ac:dyDescent="0.25">
      <c r="A12" s="29">
        <v>10</v>
      </c>
      <c r="B12" s="12" t="s">
        <v>356</v>
      </c>
      <c r="C12" s="12" t="s">
        <v>355</v>
      </c>
      <c r="D12" s="309" t="s">
        <v>10</v>
      </c>
      <c r="E12" s="20">
        <v>33305.56</v>
      </c>
      <c r="F12" s="21">
        <v>5079</v>
      </c>
      <c r="G12" s="29">
        <v>17</v>
      </c>
      <c r="H12" s="139">
        <v>45023</v>
      </c>
      <c r="I12" s="46" t="s">
        <v>32</v>
      </c>
    </row>
    <row r="13" spans="1:9" ht="26.1" customHeight="1" x14ac:dyDescent="0.25">
      <c r="A13" s="29">
        <v>11</v>
      </c>
      <c r="B13" s="22" t="s">
        <v>390</v>
      </c>
      <c r="C13" s="22" t="s">
        <v>390</v>
      </c>
      <c r="D13" s="309" t="s">
        <v>133</v>
      </c>
      <c r="E13" s="20">
        <v>31602.52</v>
      </c>
      <c r="F13" s="21">
        <v>4940</v>
      </c>
      <c r="G13" s="29">
        <v>12</v>
      </c>
      <c r="H13" s="139">
        <v>45030</v>
      </c>
      <c r="I13" s="49" t="s">
        <v>46</v>
      </c>
    </row>
    <row r="14" spans="1:9" ht="26.1" customHeight="1" x14ac:dyDescent="0.25">
      <c r="A14" s="29">
        <v>12</v>
      </c>
      <c r="B14" s="12" t="s">
        <v>328</v>
      </c>
      <c r="C14" s="12">
        <v>65</v>
      </c>
      <c r="D14" s="309" t="s">
        <v>10</v>
      </c>
      <c r="E14" s="20">
        <v>28012.7</v>
      </c>
      <c r="F14" s="21">
        <v>4269</v>
      </c>
      <c r="G14" s="29">
        <v>13</v>
      </c>
      <c r="H14" s="139">
        <v>45016</v>
      </c>
      <c r="I14" s="49" t="s">
        <v>46</v>
      </c>
    </row>
    <row r="15" spans="1:9" ht="26.1" customHeight="1" x14ac:dyDescent="0.25">
      <c r="A15" s="29">
        <v>13</v>
      </c>
      <c r="B15" s="12" t="s">
        <v>21</v>
      </c>
      <c r="C15" s="12" t="s">
        <v>22</v>
      </c>
      <c r="D15" s="309" t="s">
        <v>23</v>
      </c>
      <c r="E15" s="20">
        <v>22702.6</v>
      </c>
      <c r="F15" s="21">
        <v>4460</v>
      </c>
      <c r="G15" s="29">
        <v>10</v>
      </c>
      <c r="H15" s="139">
        <v>44960</v>
      </c>
      <c r="I15" s="49" t="s">
        <v>24</v>
      </c>
    </row>
    <row r="16" spans="1:9" ht="26.1" customHeight="1" x14ac:dyDescent="0.25">
      <c r="A16" s="29">
        <v>14</v>
      </c>
      <c r="B16" s="22" t="s">
        <v>392</v>
      </c>
      <c r="C16" s="22" t="s">
        <v>391</v>
      </c>
      <c r="D16" s="309" t="s">
        <v>393</v>
      </c>
      <c r="E16" s="20">
        <v>21627.07</v>
      </c>
      <c r="F16" s="21">
        <v>2724</v>
      </c>
      <c r="G16" s="29">
        <v>15</v>
      </c>
      <c r="H16" s="139">
        <v>45044</v>
      </c>
      <c r="I16" s="49" t="s">
        <v>26</v>
      </c>
    </row>
    <row r="17" spans="1:9" ht="26.1" customHeight="1" x14ac:dyDescent="0.25">
      <c r="A17" s="29">
        <v>15</v>
      </c>
      <c r="B17" s="19" t="s">
        <v>347</v>
      </c>
      <c r="C17" s="19" t="s">
        <v>347</v>
      </c>
      <c r="D17" s="309" t="s">
        <v>13</v>
      </c>
      <c r="E17" s="20">
        <v>19422.61</v>
      </c>
      <c r="F17" s="21">
        <v>2896</v>
      </c>
      <c r="G17" s="29">
        <v>8</v>
      </c>
      <c r="H17" s="139">
        <v>44988</v>
      </c>
      <c r="I17" s="49" t="s">
        <v>348</v>
      </c>
    </row>
    <row r="18" spans="1:9" ht="26.1" customHeight="1" x14ac:dyDescent="0.25">
      <c r="A18" s="29">
        <v>16</v>
      </c>
      <c r="B18" s="19" t="s">
        <v>90</v>
      </c>
      <c r="C18" s="12" t="s">
        <v>91</v>
      </c>
      <c r="D18" s="309" t="s">
        <v>10</v>
      </c>
      <c r="E18" s="20">
        <v>17859.669999999998</v>
      </c>
      <c r="F18" s="21">
        <v>2657</v>
      </c>
      <c r="G18" s="29">
        <v>11</v>
      </c>
      <c r="H18" s="139">
        <v>44981</v>
      </c>
      <c r="I18" s="49" t="s">
        <v>35</v>
      </c>
    </row>
    <row r="19" spans="1:9" ht="26.1" customHeight="1" x14ac:dyDescent="0.25">
      <c r="A19" s="29">
        <v>17</v>
      </c>
      <c r="B19" s="22" t="s">
        <v>304</v>
      </c>
      <c r="C19" s="12" t="s">
        <v>305</v>
      </c>
      <c r="D19" s="309" t="s">
        <v>63</v>
      </c>
      <c r="E19" s="20">
        <v>17717.919999999998</v>
      </c>
      <c r="F19" s="21">
        <v>3367</v>
      </c>
      <c r="G19" s="29">
        <v>11</v>
      </c>
      <c r="H19" s="139">
        <v>45002</v>
      </c>
      <c r="I19" s="49" t="s">
        <v>26</v>
      </c>
    </row>
    <row r="20" spans="1:9" ht="26.1" customHeight="1" x14ac:dyDescent="0.25">
      <c r="A20" s="29">
        <v>18</v>
      </c>
      <c r="B20" s="12" t="s">
        <v>15</v>
      </c>
      <c r="C20" s="12" t="s">
        <v>16</v>
      </c>
      <c r="D20" s="309" t="s">
        <v>17</v>
      </c>
      <c r="E20" s="20">
        <v>17404.580000000002</v>
      </c>
      <c r="F20" s="21">
        <v>3323</v>
      </c>
      <c r="G20" s="29">
        <v>8</v>
      </c>
      <c r="H20" s="139">
        <v>44916</v>
      </c>
      <c r="I20" s="46" t="s">
        <v>18</v>
      </c>
    </row>
    <row r="21" spans="1:9" ht="26.1" customHeight="1" x14ac:dyDescent="0.25">
      <c r="A21" s="29">
        <v>19</v>
      </c>
      <c r="B21" s="12" t="s">
        <v>460</v>
      </c>
      <c r="C21" s="12" t="s">
        <v>269</v>
      </c>
      <c r="D21" s="309" t="s">
        <v>270</v>
      </c>
      <c r="E21" s="20">
        <v>15084.18</v>
      </c>
      <c r="F21" s="21">
        <v>3856</v>
      </c>
      <c r="G21" s="29">
        <v>16</v>
      </c>
      <c r="H21" s="115">
        <v>45012</v>
      </c>
      <c r="I21" s="13" t="s">
        <v>38</v>
      </c>
    </row>
    <row r="22" spans="1:9" ht="26.1" customHeight="1" x14ac:dyDescent="0.25">
      <c r="A22" s="29">
        <v>20</v>
      </c>
      <c r="B22" s="12" t="s">
        <v>1341</v>
      </c>
      <c r="C22" s="12" t="s">
        <v>1342</v>
      </c>
      <c r="D22" s="309" t="s">
        <v>1343</v>
      </c>
      <c r="E22" s="20">
        <v>14104</v>
      </c>
      <c r="F22" s="21">
        <v>3105</v>
      </c>
      <c r="G22" s="29">
        <v>18</v>
      </c>
      <c r="H22" s="115">
        <v>45037</v>
      </c>
      <c r="I22" s="13" t="s">
        <v>55</v>
      </c>
    </row>
    <row r="23" spans="1:9" ht="26.1" customHeight="1" x14ac:dyDescent="0.25">
      <c r="A23" s="29">
        <v>21</v>
      </c>
      <c r="B23" s="12" t="s">
        <v>362</v>
      </c>
      <c r="C23" s="12" t="s">
        <v>361</v>
      </c>
      <c r="D23" s="309" t="s">
        <v>63</v>
      </c>
      <c r="E23" s="20">
        <v>14078.06</v>
      </c>
      <c r="F23" s="21">
        <v>2638</v>
      </c>
      <c r="G23" s="29">
        <v>19</v>
      </c>
      <c r="H23" s="139">
        <v>45045</v>
      </c>
      <c r="I23" s="46" t="s">
        <v>32</v>
      </c>
    </row>
    <row r="24" spans="1:9" ht="26.1" customHeight="1" x14ac:dyDescent="0.25">
      <c r="A24" s="29">
        <v>22</v>
      </c>
      <c r="B24" s="22" t="s">
        <v>435</v>
      </c>
      <c r="C24" s="22" t="s">
        <v>436</v>
      </c>
      <c r="D24" s="309" t="s">
        <v>10</v>
      </c>
      <c r="E24" s="20">
        <v>12600.27</v>
      </c>
      <c r="F24" s="21">
        <v>1903</v>
      </c>
      <c r="G24" s="29">
        <v>1</v>
      </c>
      <c r="H24" s="139" t="s">
        <v>138</v>
      </c>
      <c r="I24" s="46" t="s">
        <v>18</v>
      </c>
    </row>
    <row r="25" spans="1:9" ht="26.1" customHeight="1" x14ac:dyDescent="0.25">
      <c r="A25" s="29">
        <v>23</v>
      </c>
      <c r="B25" s="22" t="s">
        <v>437</v>
      </c>
      <c r="C25" s="22" t="s">
        <v>438</v>
      </c>
      <c r="D25" s="309" t="s">
        <v>10</v>
      </c>
      <c r="E25" s="20">
        <v>12318.18</v>
      </c>
      <c r="F25" s="21">
        <v>1867</v>
      </c>
      <c r="G25" s="29">
        <v>15</v>
      </c>
      <c r="H25" s="139">
        <v>45030</v>
      </c>
      <c r="I25" s="46" t="s">
        <v>18</v>
      </c>
    </row>
    <row r="26" spans="1:9" ht="26.1" customHeight="1" x14ac:dyDescent="0.25">
      <c r="A26" s="29">
        <v>24</v>
      </c>
      <c r="B26" s="12" t="s">
        <v>311</v>
      </c>
      <c r="C26" s="12" t="s">
        <v>312</v>
      </c>
      <c r="D26" s="309" t="s">
        <v>10</v>
      </c>
      <c r="E26" s="20">
        <v>12178.78</v>
      </c>
      <c r="F26" s="21">
        <v>1718</v>
      </c>
      <c r="G26" s="29">
        <v>7</v>
      </c>
      <c r="H26" s="139">
        <v>44995</v>
      </c>
      <c r="I26" s="49" t="s">
        <v>737</v>
      </c>
    </row>
    <row r="27" spans="1:9" ht="26.1" customHeight="1" x14ac:dyDescent="0.25">
      <c r="A27" s="29">
        <v>25</v>
      </c>
      <c r="B27" s="22" t="s">
        <v>262</v>
      </c>
      <c r="C27" s="22" t="s">
        <v>266</v>
      </c>
      <c r="D27" s="309" t="s">
        <v>268</v>
      </c>
      <c r="E27" s="20">
        <v>9770.850000000004</v>
      </c>
      <c r="F27" s="21">
        <v>2560.5</v>
      </c>
      <c r="G27" s="29">
        <v>19</v>
      </c>
      <c r="H27" s="139">
        <v>45012</v>
      </c>
      <c r="I27" s="49" t="s">
        <v>38</v>
      </c>
    </row>
    <row r="28" spans="1:9" ht="26.1" customHeight="1" x14ac:dyDescent="0.25">
      <c r="A28" s="29">
        <v>26</v>
      </c>
      <c r="B28" s="22" t="s">
        <v>440</v>
      </c>
      <c r="C28" s="22" t="s">
        <v>439</v>
      </c>
      <c r="D28" s="309" t="s">
        <v>63</v>
      </c>
      <c r="E28" s="20">
        <v>7845.35</v>
      </c>
      <c r="F28" s="21">
        <v>1284</v>
      </c>
      <c r="G28" s="29">
        <v>16</v>
      </c>
      <c r="H28" s="139">
        <v>45030</v>
      </c>
      <c r="I28" s="49" t="s">
        <v>35</v>
      </c>
    </row>
    <row r="29" spans="1:9" ht="26.1" customHeight="1" x14ac:dyDescent="0.25">
      <c r="A29" s="29">
        <v>27</v>
      </c>
      <c r="B29" s="22" t="s">
        <v>451</v>
      </c>
      <c r="C29" s="22" t="s">
        <v>451</v>
      </c>
      <c r="D29" s="309" t="s">
        <v>396</v>
      </c>
      <c r="E29" s="20">
        <v>7708.89</v>
      </c>
      <c r="F29" s="21">
        <v>1265</v>
      </c>
      <c r="G29" s="29">
        <v>10</v>
      </c>
      <c r="H29" s="139">
        <v>45030</v>
      </c>
      <c r="I29" s="49" t="s">
        <v>452</v>
      </c>
    </row>
    <row r="30" spans="1:9" ht="26.1" customHeight="1" x14ac:dyDescent="0.25">
      <c r="A30" s="29">
        <v>28</v>
      </c>
      <c r="B30" s="19" t="s">
        <v>25</v>
      </c>
      <c r="C30" s="19" t="s">
        <v>25</v>
      </c>
      <c r="D30" s="309" t="s">
        <v>13</v>
      </c>
      <c r="E30" s="20">
        <v>6778.93</v>
      </c>
      <c r="F30" s="21">
        <v>1161</v>
      </c>
      <c r="G30" s="29">
        <v>11</v>
      </c>
      <c r="H30" s="139">
        <v>44974</v>
      </c>
      <c r="I30" s="49" t="s">
        <v>26</v>
      </c>
    </row>
    <row r="31" spans="1:9" ht="26.1" customHeight="1" x14ac:dyDescent="0.25">
      <c r="A31" s="29">
        <v>29</v>
      </c>
      <c r="B31" s="12" t="s">
        <v>357</v>
      </c>
      <c r="C31" s="12" t="s">
        <v>358</v>
      </c>
      <c r="D31" s="309" t="s">
        <v>10</v>
      </c>
      <c r="E31" s="20">
        <v>6635.22</v>
      </c>
      <c r="F31" s="21">
        <v>1091</v>
      </c>
      <c r="G31" s="29">
        <v>13</v>
      </c>
      <c r="H31" s="139">
        <v>45037</v>
      </c>
      <c r="I31" s="46" t="s">
        <v>32</v>
      </c>
    </row>
    <row r="32" spans="1:9" ht="26.1" customHeight="1" x14ac:dyDescent="0.25">
      <c r="A32" s="29">
        <v>30</v>
      </c>
      <c r="B32" s="22" t="s">
        <v>260</v>
      </c>
      <c r="C32" s="22" t="s">
        <v>265</v>
      </c>
      <c r="D32" s="309" t="s">
        <v>277</v>
      </c>
      <c r="E32" s="20">
        <v>6448.71</v>
      </c>
      <c r="F32" s="21">
        <v>1004</v>
      </c>
      <c r="G32" s="29">
        <v>12</v>
      </c>
      <c r="H32" s="139">
        <v>45012</v>
      </c>
      <c r="I32" s="49" t="s">
        <v>38</v>
      </c>
    </row>
    <row r="33" spans="1:9" ht="26.1" customHeight="1" x14ac:dyDescent="0.25">
      <c r="A33" s="29">
        <v>31</v>
      </c>
      <c r="B33" s="22" t="s">
        <v>448</v>
      </c>
      <c r="C33" s="22" t="s">
        <v>447</v>
      </c>
      <c r="D33" s="309" t="s">
        <v>63</v>
      </c>
      <c r="E33" s="20">
        <v>6126.9400000000005</v>
      </c>
      <c r="F33" s="21">
        <v>1125</v>
      </c>
      <c r="G33" s="29">
        <v>11</v>
      </c>
      <c r="H33" s="139">
        <v>45023</v>
      </c>
      <c r="I33" s="49" t="s">
        <v>105</v>
      </c>
    </row>
    <row r="34" spans="1:9" ht="26.1" customHeight="1" x14ac:dyDescent="0.25">
      <c r="A34" s="29">
        <v>32</v>
      </c>
      <c r="B34" s="23" t="s">
        <v>263</v>
      </c>
      <c r="C34" s="23" t="s">
        <v>267</v>
      </c>
      <c r="D34" s="309" t="s">
        <v>278</v>
      </c>
      <c r="E34" s="20">
        <v>5598.4900000000007</v>
      </c>
      <c r="F34" s="21">
        <v>897</v>
      </c>
      <c r="G34" s="29">
        <v>10</v>
      </c>
      <c r="H34" s="139">
        <v>45012</v>
      </c>
      <c r="I34" s="49" t="s">
        <v>38</v>
      </c>
    </row>
    <row r="35" spans="1:9" ht="26.1" customHeight="1" x14ac:dyDescent="0.25">
      <c r="A35" s="29">
        <v>33</v>
      </c>
      <c r="B35" s="12" t="s">
        <v>360</v>
      </c>
      <c r="C35" s="12" t="s">
        <v>359</v>
      </c>
      <c r="D35" s="309" t="s">
        <v>10</v>
      </c>
      <c r="E35" s="20">
        <v>5265.12</v>
      </c>
      <c r="F35" s="21">
        <v>824</v>
      </c>
      <c r="G35" s="29">
        <v>21</v>
      </c>
      <c r="H35" s="139">
        <v>45044</v>
      </c>
      <c r="I35" s="46" t="s">
        <v>32</v>
      </c>
    </row>
    <row r="36" spans="1:9" ht="26.1" customHeight="1" x14ac:dyDescent="0.25">
      <c r="A36" s="29">
        <v>34</v>
      </c>
      <c r="B36" s="23" t="s">
        <v>261</v>
      </c>
      <c r="C36" s="22" t="s">
        <v>264</v>
      </c>
      <c r="D36" s="309" t="s">
        <v>60</v>
      </c>
      <c r="E36" s="20">
        <v>5262.8200000000006</v>
      </c>
      <c r="F36" s="21">
        <v>821</v>
      </c>
      <c r="G36" s="29">
        <v>11</v>
      </c>
      <c r="H36" s="139">
        <v>45012</v>
      </c>
      <c r="I36" s="49" t="s">
        <v>38</v>
      </c>
    </row>
    <row r="37" spans="1:9" ht="26.1" customHeight="1" x14ac:dyDescent="0.25">
      <c r="A37" s="29">
        <v>35</v>
      </c>
      <c r="B37" s="23" t="s">
        <v>306</v>
      </c>
      <c r="C37" s="22" t="s">
        <v>307</v>
      </c>
      <c r="D37" s="309" t="s">
        <v>10</v>
      </c>
      <c r="E37" s="20">
        <v>3869.11</v>
      </c>
      <c r="F37" s="21">
        <v>650</v>
      </c>
      <c r="G37" s="29">
        <v>7</v>
      </c>
      <c r="H37" s="139">
        <v>45002</v>
      </c>
      <c r="I37" s="49" t="s">
        <v>24</v>
      </c>
    </row>
    <row r="38" spans="1:9" ht="26.1" customHeight="1" x14ac:dyDescent="0.25">
      <c r="A38" s="29">
        <v>36</v>
      </c>
      <c r="B38" s="12" t="s">
        <v>72</v>
      </c>
      <c r="C38" s="12" t="s">
        <v>73</v>
      </c>
      <c r="D38" s="309" t="s">
        <v>23</v>
      </c>
      <c r="E38" s="20">
        <v>3586.4</v>
      </c>
      <c r="F38" s="21">
        <v>741</v>
      </c>
      <c r="G38" s="29">
        <v>7</v>
      </c>
      <c r="H38" s="115">
        <v>44981</v>
      </c>
      <c r="I38" s="48" t="s">
        <v>32</v>
      </c>
    </row>
    <row r="39" spans="1:9" ht="26.1" customHeight="1" x14ac:dyDescent="0.25">
      <c r="A39" s="29">
        <v>37</v>
      </c>
      <c r="B39" s="12" t="s">
        <v>246</v>
      </c>
      <c r="C39" s="12" t="s">
        <v>247</v>
      </c>
      <c r="D39" s="309" t="s">
        <v>10</v>
      </c>
      <c r="E39" s="20">
        <v>3105</v>
      </c>
      <c r="F39" s="21">
        <v>601</v>
      </c>
      <c r="G39" s="29">
        <v>3</v>
      </c>
      <c r="H39" s="115">
        <v>44678</v>
      </c>
      <c r="I39" s="48" t="s">
        <v>32</v>
      </c>
    </row>
    <row r="40" spans="1:9" ht="26.1" customHeight="1" x14ac:dyDescent="0.25">
      <c r="A40" s="29">
        <v>38</v>
      </c>
      <c r="B40" s="24" t="s">
        <v>325</v>
      </c>
      <c r="C40" s="24" t="s">
        <v>326</v>
      </c>
      <c r="D40" s="309" t="s">
        <v>327</v>
      </c>
      <c r="E40" s="17">
        <v>3087.6</v>
      </c>
      <c r="F40" s="18">
        <v>583</v>
      </c>
      <c r="G40" s="27">
        <v>8</v>
      </c>
      <c r="H40" s="115">
        <v>45009</v>
      </c>
      <c r="I40" s="48" t="s">
        <v>46</v>
      </c>
    </row>
    <row r="41" spans="1:9" ht="26.1" customHeight="1" x14ac:dyDescent="0.25">
      <c r="A41" s="29">
        <v>39</v>
      </c>
      <c r="B41" s="14" t="s">
        <v>8</v>
      </c>
      <c r="C41" s="14" t="s">
        <v>9</v>
      </c>
      <c r="D41" s="309" t="s">
        <v>10</v>
      </c>
      <c r="E41" s="20">
        <v>3041.55</v>
      </c>
      <c r="F41" s="18">
        <v>440</v>
      </c>
      <c r="G41" s="27">
        <v>3</v>
      </c>
      <c r="H41" s="115">
        <v>44911</v>
      </c>
      <c r="I41" s="13" t="s">
        <v>11</v>
      </c>
    </row>
    <row r="42" spans="1:9" ht="26.1" customHeight="1" x14ac:dyDescent="0.25">
      <c r="A42" s="29">
        <v>40</v>
      </c>
      <c r="B42" s="22" t="s">
        <v>109</v>
      </c>
      <c r="C42" s="22" t="s">
        <v>406</v>
      </c>
      <c r="D42" s="309" t="s">
        <v>407</v>
      </c>
      <c r="E42" s="20">
        <v>2844</v>
      </c>
      <c r="F42" s="21">
        <v>784</v>
      </c>
      <c r="G42" s="29">
        <v>1</v>
      </c>
      <c r="H42" s="115">
        <v>43567</v>
      </c>
      <c r="I42" s="48" t="s">
        <v>400</v>
      </c>
    </row>
    <row r="43" spans="1:9" ht="26.1" customHeight="1" x14ac:dyDescent="0.25">
      <c r="A43" s="29">
        <v>41</v>
      </c>
      <c r="B43" s="24" t="s">
        <v>420</v>
      </c>
      <c r="C43" s="12" t="s">
        <v>421</v>
      </c>
      <c r="D43" s="309" t="s">
        <v>407</v>
      </c>
      <c r="E43" s="20">
        <v>2835</v>
      </c>
      <c r="F43" s="21">
        <v>791</v>
      </c>
      <c r="G43" s="29">
        <v>1</v>
      </c>
      <c r="H43" s="115">
        <v>44894</v>
      </c>
      <c r="I43" s="13" t="s">
        <v>400</v>
      </c>
    </row>
    <row r="44" spans="1:9" ht="26.1" customHeight="1" x14ac:dyDescent="0.25">
      <c r="A44" s="29">
        <v>42</v>
      </c>
      <c r="B44" s="24" t="s">
        <v>442</v>
      </c>
      <c r="C44" s="24" t="s">
        <v>441</v>
      </c>
      <c r="D44" s="312" t="s">
        <v>54</v>
      </c>
      <c r="E44" s="17">
        <v>2663.5299999999997</v>
      </c>
      <c r="F44" s="18">
        <v>393</v>
      </c>
      <c r="G44" s="27">
        <v>4</v>
      </c>
      <c r="H44" s="139">
        <v>45023</v>
      </c>
      <c r="I44" s="48" t="s">
        <v>341</v>
      </c>
    </row>
    <row r="45" spans="1:9" ht="26.1" customHeight="1" x14ac:dyDescent="0.25">
      <c r="A45" s="29">
        <v>43</v>
      </c>
      <c r="B45" s="22" t="s">
        <v>454</v>
      </c>
      <c r="C45" s="22" t="s">
        <v>453</v>
      </c>
      <c r="D45" s="312" t="s">
        <v>455</v>
      </c>
      <c r="E45" s="17">
        <v>2470.14</v>
      </c>
      <c r="F45" s="18">
        <v>384</v>
      </c>
      <c r="G45" s="27" t="s">
        <v>456</v>
      </c>
      <c r="H45" s="115">
        <v>45044</v>
      </c>
      <c r="I45" s="48" t="s">
        <v>457</v>
      </c>
    </row>
    <row r="46" spans="1:9" ht="26.1" customHeight="1" x14ac:dyDescent="0.25">
      <c r="A46" s="29">
        <v>44</v>
      </c>
      <c r="B46" s="24" t="s">
        <v>443</v>
      </c>
      <c r="C46" s="24" t="s">
        <v>444</v>
      </c>
      <c r="D46" s="312" t="s">
        <v>188</v>
      </c>
      <c r="E46" s="17">
        <v>2387</v>
      </c>
      <c r="F46" s="18">
        <v>503</v>
      </c>
      <c r="G46" s="27">
        <v>6</v>
      </c>
      <c r="H46" s="115">
        <v>45016</v>
      </c>
      <c r="I46" s="48" t="s">
        <v>147</v>
      </c>
    </row>
    <row r="47" spans="1:9" ht="26.1" customHeight="1" x14ac:dyDescent="0.25">
      <c r="A47" s="29">
        <v>45</v>
      </c>
      <c r="B47" s="22" t="s">
        <v>408</v>
      </c>
      <c r="C47" s="22" t="s">
        <v>409</v>
      </c>
      <c r="D47" s="312" t="s">
        <v>410</v>
      </c>
      <c r="E47" s="17">
        <v>2367</v>
      </c>
      <c r="F47" s="18">
        <v>554</v>
      </c>
      <c r="G47" s="27">
        <v>1</v>
      </c>
      <c r="H47" s="115">
        <v>43574</v>
      </c>
      <c r="I47" s="48" t="s">
        <v>400</v>
      </c>
    </row>
    <row r="48" spans="1:9" ht="26.1" customHeight="1" x14ac:dyDescent="0.25">
      <c r="A48" s="29">
        <v>46</v>
      </c>
      <c r="B48" s="24" t="s">
        <v>302</v>
      </c>
      <c r="C48" s="14" t="s">
        <v>303</v>
      </c>
      <c r="D48" s="312" t="s">
        <v>10</v>
      </c>
      <c r="E48" s="17">
        <v>2158.79</v>
      </c>
      <c r="F48" s="18">
        <v>297</v>
      </c>
      <c r="G48" s="27">
        <v>1</v>
      </c>
      <c r="H48" s="115">
        <v>44988</v>
      </c>
      <c r="I48" s="48" t="s">
        <v>24</v>
      </c>
    </row>
    <row r="49" spans="1:9" ht="26.1" customHeight="1" x14ac:dyDescent="0.25">
      <c r="A49" s="29">
        <v>47</v>
      </c>
      <c r="B49" s="22" t="s">
        <v>450</v>
      </c>
      <c r="C49" s="22" t="s">
        <v>449</v>
      </c>
      <c r="D49" s="309" t="s">
        <v>63</v>
      </c>
      <c r="E49" s="20">
        <v>2150.5</v>
      </c>
      <c r="F49" s="21">
        <v>648</v>
      </c>
      <c r="G49" s="29">
        <v>5</v>
      </c>
      <c r="H49" s="115">
        <v>45037</v>
      </c>
      <c r="I49" s="127" t="s">
        <v>105</v>
      </c>
    </row>
    <row r="50" spans="1:9" ht="26.1" customHeight="1" x14ac:dyDescent="0.25">
      <c r="A50" s="29">
        <v>48</v>
      </c>
      <c r="B50" s="24" t="s">
        <v>424</v>
      </c>
      <c r="C50" s="24" t="s">
        <v>425</v>
      </c>
      <c r="D50" s="312" t="s">
        <v>419</v>
      </c>
      <c r="E50" s="17">
        <v>1836</v>
      </c>
      <c r="F50" s="18">
        <v>448</v>
      </c>
      <c r="G50" s="27">
        <v>1</v>
      </c>
      <c r="H50" s="115">
        <v>44707</v>
      </c>
      <c r="I50" s="48" t="s">
        <v>400</v>
      </c>
    </row>
    <row r="51" spans="1:9" ht="26.1" customHeight="1" x14ac:dyDescent="0.25">
      <c r="A51" s="29">
        <v>49</v>
      </c>
      <c r="B51" s="24" t="s">
        <v>426</v>
      </c>
      <c r="C51" s="24" t="s">
        <v>427</v>
      </c>
      <c r="D51" s="312" t="s">
        <v>54</v>
      </c>
      <c r="E51" s="17">
        <v>1702.5</v>
      </c>
      <c r="F51" s="18">
        <v>500</v>
      </c>
      <c r="G51" s="27">
        <v>1</v>
      </c>
      <c r="H51" s="115">
        <v>44112</v>
      </c>
      <c r="I51" s="48" t="s">
        <v>400</v>
      </c>
    </row>
    <row r="52" spans="1:9" ht="26.1" customHeight="1" x14ac:dyDescent="0.25">
      <c r="A52" s="29">
        <v>50</v>
      </c>
      <c r="B52" s="14" t="s">
        <v>316</v>
      </c>
      <c r="C52" s="14" t="s">
        <v>317</v>
      </c>
      <c r="D52" s="312" t="s">
        <v>63</v>
      </c>
      <c r="E52" s="17">
        <v>1623.44</v>
      </c>
      <c r="F52" s="18">
        <v>271</v>
      </c>
      <c r="G52" s="27">
        <v>15</v>
      </c>
      <c r="H52" s="115">
        <v>45016</v>
      </c>
      <c r="I52" s="48" t="s">
        <v>71</v>
      </c>
    </row>
    <row r="53" spans="1:9" ht="26.1" customHeight="1" x14ac:dyDescent="0.25">
      <c r="A53" s="29">
        <v>51</v>
      </c>
      <c r="B53" s="132" t="s">
        <v>403</v>
      </c>
      <c r="C53" s="132" t="s">
        <v>404</v>
      </c>
      <c r="D53" s="162" t="s">
        <v>405</v>
      </c>
      <c r="E53" s="20">
        <v>1476.5</v>
      </c>
      <c r="F53" s="21">
        <v>430</v>
      </c>
      <c r="G53" s="29">
        <v>1</v>
      </c>
      <c r="H53" s="115">
        <v>43896</v>
      </c>
      <c r="I53" s="116" t="s">
        <v>400</v>
      </c>
    </row>
    <row r="54" spans="1:9" ht="26.1" customHeight="1" x14ac:dyDescent="0.25">
      <c r="A54" s="29">
        <v>52</v>
      </c>
      <c r="B54" s="19" t="s">
        <v>851</v>
      </c>
      <c r="C54" s="12" t="s">
        <v>852</v>
      </c>
      <c r="D54" s="309" t="s">
        <v>853</v>
      </c>
      <c r="E54" s="20">
        <v>1384</v>
      </c>
      <c r="F54" s="21">
        <v>426</v>
      </c>
      <c r="G54" s="29">
        <v>1</v>
      </c>
      <c r="H54" s="115">
        <v>44114</v>
      </c>
      <c r="I54" s="13" t="s">
        <v>831</v>
      </c>
    </row>
    <row r="55" spans="1:9" ht="26.1" customHeight="1" x14ac:dyDescent="0.25">
      <c r="A55" s="29">
        <v>53</v>
      </c>
      <c r="B55" s="23" t="s">
        <v>862</v>
      </c>
      <c r="C55" s="12" t="s">
        <v>863</v>
      </c>
      <c r="D55" s="309" t="s">
        <v>407</v>
      </c>
      <c r="E55" s="20">
        <v>1172</v>
      </c>
      <c r="F55" s="21">
        <v>299</v>
      </c>
      <c r="G55" s="29">
        <v>1</v>
      </c>
      <c r="H55" s="115">
        <v>42654</v>
      </c>
      <c r="I55" s="13" t="s">
        <v>831</v>
      </c>
    </row>
    <row r="56" spans="1:9" ht="26.1" customHeight="1" x14ac:dyDescent="0.25">
      <c r="A56" s="29">
        <v>54</v>
      </c>
      <c r="B56" s="23" t="s">
        <v>381</v>
      </c>
      <c r="C56" s="24" t="s">
        <v>381</v>
      </c>
      <c r="D56" s="141" t="s">
        <v>13</v>
      </c>
      <c r="E56" s="17">
        <v>1162</v>
      </c>
      <c r="F56" s="18">
        <v>211</v>
      </c>
      <c r="G56" s="27">
        <v>2</v>
      </c>
      <c r="H56" s="115">
        <v>45043</v>
      </c>
      <c r="I56" s="48" t="s">
        <v>119</v>
      </c>
    </row>
    <row r="57" spans="1:9" ht="26.1" customHeight="1" x14ac:dyDescent="0.25">
      <c r="A57" s="29">
        <v>55</v>
      </c>
      <c r="B57" s="22" t="s">
        <v>378</v>
      </c>
      <c r="C57" s="22" t="s">
        <v>379</v>
      </c>
      <c r="D57" s="140" t="s">
        <v>380</v>
      </c>
      <c r="E57" s="20">
        <v>1107.2</v>
      </c>
      <c r="F57" s="21">
        <v>332</v>
      </c>
      <c r="G57" s="29">
        <v>8</v>
      </c>
      <c r="H57" s="115">
        <v>44606</v>
      </c>
      <c r="I57" s="13" t="s">
        <v>117</v>
      </c>
    </row>
    <row r="58" spans="1:9" ht="26.1" customHeight="1" x14ac:dyDescent="0.25">
      <c r="A58" s="29">
        <v>56</v>
      </c>
      <c r="B58" s="22" t="s">
        <v>428</v>
      </c>
      <c r="C58" s="12" t="s">
        <v>429</v>
      </c>
      <c r="D58" s="309" t="s">
        <v>419</v>
      </c>
      <c r="E58" s="20">
        <v>1100</v>
      </c>
      <c r="F58" s="21">
        <v>375</v>
      </c>
      <c r="G58" s="29">
        <v>1</v>
      </c>
      <c r="H58" s="115">
        <v>44440</v>
      </c>
      <c r="I58" s="13" t="s">
        <v>400</v>
      </c>
    </row>
    <row r="59" spans="1:9" ht="26.1" customHeight="1" x14ac:dyDescent="0.25">
      <c r="A59" s="29">
        <v>57</v>
      </c>
      <c r="B59" s="132" t="s">
        <v>126</v>
      </c>
      <c r="C59" s="132" t="s">
        <v>127</v>
      </c>
      <c r="D59" s="162" t="s">
        <v>128</v>
      </c>
      <c r="E59" s="20">
        <v>1085</v>
      </c>
      <c r="F59" s="21">
        <v>310</v>
      </c>
      <c r="G59" s="148">
        <v>1</v>
      </c>
      <c r="H59" s="158">
        <v>44939</v>
      </c>
      <c r="I59" s="133" t="s">
        <v>105</v>
      </c>
    </row>
    <row r="60" spans="1:9" ht="26.1" customHeight="1" x14ac:dyDescent="0.25">
      <c r="A60" s="29">
        <v>58</v>
      </c>
      <c r="B60" s="12" t="s">
        <v>273</v>
      </c>
      <c r="C60" s="12" t="s">
        <v>272</v>
      </c>
      <c r="D60" s="309" t="s">
        <v>275</v>
      </c>
      <c r="E60" s="20">
        <v>1069.24</v>
      </c>
      <c r="F60" s="21">
        <v>193</v>
      </c>
      <c r="G60" s="29">
        <v>8</v>
      </c>
      <c r="H60" s="115">
        <v>45012</v>
      </c>
      <c r="I60" s="48" t="s">
        <v>38</v>
      </c>
    </row>
    <row r="61" spans="1:9" ht="26.1" customHeight="1" x14ac:dyDescent="0.25">
      <c r="A61" s="29">
        <v>59</v>
      </c>
      <c r="B61" s="12" t="s">
        <v>845</v>
      </c>
      <c r="C61" s="12" t="s">
        <v>846</v>
      </c>
      <c r="D61" s="309" t="s">
        <v>847</v>
      </c>
      <c r="E61" s="20">
        <v>999</v>
      </c>
      <c r="F61" s="21">
        <v>253</v>
      </c>
      <c r="G61" s="29">
        <v>1</v>
      </c>
      <c r="H61" s="115">
        <v>44493</v>
      </c>
      <c r="I61" s="13" t="s">
        <v>831</v>
      </c>
    </row>
    <row r="62" spans="1:9" ht="26.1" customHeight="1" x14ac:dyDescent="0.25">
      <c r="A62" s="29">
        <v>60</v>
      </c>
      <c r="B62" s="12" t="s">
        <v>835</v>
      </c>
      <c r="C62" s="12" t="s">
        <v>836</v>
      </c>
      <c r="D62" s="309" t="s">
        <v>837</v>
      </c>
      <c r="E62" s="20">
        <v>970</v>
      </c>
      <c r="F62" s="21">
        <v>246</v>
      </c>
      <c r="G62" s="29">
        <v>1</v>
      </c>
      <c r="H62" s="115">
        <v>44716</v>
      </c>
      <c r="I62" s="13" t="s">
        <v>831</v>
      </c>
    </row>
    <row r="63" spans="1:9" ht="26.1" customHeight="1" x14ac:dyDescent="0.25">
      <c r="A63" s="29">
        <v>61</v>
      </c>
      <c r="B63" s="12" t="s">
        <v>832</v>
      </c>
      <c r="C63" s="12" t="s">
        <v>833</v>
      </c>
      <c r="D63" s="309" t="s">
        <v>834</v>
      </c>
      <c r="E63" s="20">
        <v>987</v>
      </c>
      <c r="F63" s="21">
        <v>263</v>
      </c>
      <c r="G63" s="29">
        <v>1</v>
      </c>
      <c r="H63" s="115">
        <v>44807</v>
      </c>
      <c r="I63" s="13" t="s">
        <v>831</v>
      </c>
    </row>
    <row r="64" spans="1:9" ht="26.1" customHeight="1" x14ac:dyDescent="0.25">
      <c r="A64" s="29">
        <v>62</v>
      </c>
      <c r="B64" s="22" t="s">
        <v>286</v>
      </c>
      <c r="C64" s="14" t="s">
        <v>292</v>
      </c>
      <c r="D64" s="312" t="s">
        <v>63</v>
      </c>
      <c r="E64" s="44">
        <v>956.82000000000016</v>
      </c>
      <c r="F64" s="45">
        <v>162</v>
      </c>
      <c r="G64" s="27">
        <v>10</v>
      </c>
      <c r="H64" s="184">
        <v>45012</v>
      </c>
      <c r="I64" s="127" t="s">
        <v>38</v>
      </c>
    </row>
    <row r="65" spans="1:9" ht="26.1" customHeight="1" x14ac:dyDescent="0.25">
      <c r="A65" s="29">
        <v>63</v>
      </c>
      <c r="B65" s="14" t="s">
        <v>399</v>
      </c>
      <c r="C65" s="14" t="s">
        <v>398</v>
      </c>
      <c r="D65" s="312" t="s">
        <v>131</v>
      </c>
      <c r="E65" s="44">
        <v>945</v>
      </c>
      <c r="F65" s="45">
        <v>379</v>
      </c>
      <c r="G65" s="27">
        <v>1</v>
      </c>
      <c r="H65" s="115">
        <v>44428</v>
      </c>
      <c r="I65" s="116" t="s">
        <v>400</v>
      </c>
    </row>
    <row r="66" spans="1:9" ht="26.1" customHeight="1" x14ac:dyDescent="0.25">
      <c r="A66" s="29">
        <v>64</v>
      </c>
      <c r="B66" s="28" t="s">
        <v>61</v>
      </c>
      <c r="C66" s="28" t="s">
        <v>62</v>
      </c>
      <c r="D66" s="309" t="s">
        <v>63</v>
      </c>
      <c r="E66" s="20">
        <v>902.5</v>
      </c>
      <c r="F66" s="21">
        <v>161</v>
      </c>
      <c r="G66" s="29">
        <v>1</v>
      </c>
      <c r="H66" s="115">
        <v>44932</v>
      </c>
      <c r="I66" s="129" t="s">
        <v>32</v>
      </c>
    </row>
    <row r="67" spans="1:9" ht="26.1" customHeight="1" x14ac:dyDescent="0.25">
      <c r="A67" s="29">
        <v>65</v>
      </c>
      <c r="B67" s="28" t="s">
        <v>854</v>
      </c>
      <c r="C67" s="12" t="s">
        <v>855</v>
      </c>
      <c r="D67" s="309" t="s">
        <v>419</v>
      </c>
      <c r="E67" s="20">
        <v>896</v>
      </c>
      <c r="F67" s="21">
        <v>279</v>
      </c>
      <c r="G67" s="29">
        <v>1</v>
      </c>
      <c r="H67" s="115">
        <v>44080</v>
      </c>
      <c r="I67" s="13" t="s">
        <v>831</v>
      </c>
    </row>
    <row r="68" spans="1:9" ht="26.1" customHeight="1" x14ac:dyDescent="0.25">
      <c r="A68" s="29">
        <v>66</v>
      </c>
      <c r="B68" s="12" t="s">
        <v>374</v>
      </c>
      <c r="C68" s="12" t="s">
        <v>375</v>
      </c>
      <c r="D68" s="309" t="s">
        <v>344</v>
      </c>
      <c r="E68" s="20">
        <v>865.7</v>
      </c>
      <c r="F68" s="21">
        <v>172</v>
      </c>
      <c r="G68" s="29">
        <v>5</v>
      </c>
      <c r="H68" s="115">
        <v>45030</v>
      </c>
      <c r="I68" s="16" t="s">
        <v>82</v>
      </c>
    </row>
    <row r="69" spans="1:9" ht="26.1" customHeight="1" x14ac:dyDescent="0.25">
      <c r="A69" s="29">
        <v>67</v>
      </c>
      <c r="B69" s="24" t="s">
        <v>422</v>
      </c>
      <c r="C69" s="24" t="s">
        <v>423</v>
      </c>
      <c r="D69" s="312" t="s">
        <v>131</v>
      </c>
      <c r="E69" s="44">
        <v>848.5</v>
      </c>
      <c r="F69" s="45">
        <v>273</v>
      </c>
      <c r="G69" s="27">
        <v>1</v>
      </c>
      <c r="H69" s="115">
        <v>44680</v>
      </c>
      <c r="I69" s="116" t="s">
        <v>400</v>
      </c>
    </row>
    <row r="70" spans="1:9" ht="26.1" customHeight="1" x14ac:dyDescent="0.25">
      <c r="A70" s="29">
        <v>68</v>
      </c>
      <c r="B70" s="22" t="s">
        <v>430</v>
      </c>
      <c r="C70" s="22" t="s">
        <v>431</v>
      </c>
      <c r="D70" s="312" t="s">
        <v>204</v>
      </c>
      <c r="E70" s="44">
        <v>846</v>
      </c>
      <c r="F70" s="45">
        <v>431</v>
      </c>
      <c r="G70" s="27">
        <v>1</v>
      </c>
      <c r="H70" s="115">
        <v>44658</v>
      </c>
      <c r="I70" s="116" t="s">
        <v>400</v>
      </c>
    </row>
    <row r="71" spans="1:9" ht="26.1" customHeight="1" x14ac:dyDescent="0.25">
      <c r="A71" s="29">
        <v>69</v>
      </c>
      <c r="B71" s="12" t="s">
        <v>856</v>
      </c>
      <c r="C71" s="12" t="s">
        <v>857</v>
      </c>
      <c r="D71" s="309" t="s">
        <v>858</v>
      </c>
      <c r="E71" s="20">
        <v>821</v>
      </c>
      <c r="F71" s="21">
        <v>259</v>
      </c>
      <c r="G71" s="29">
        <v>1</v>
      </c>
      <c r="H71" s="115">
        <v>43435</v>
      </c>
      <c r="I71" s="13" t="s">
        <v>831</v>
      </c>
    </row>
    <row r="72" spans="1:9" ht="26.1" customHeight="1" x14ac:dyDescent="0.25">
      <c r="A72" s="29">
        <v>70</v>
      </c>
      <c r="B72" s="12" t="s">
        <v>29</v>
      </c>
      <c r="C72" s="12" t="s">
        <v>30</v>
      </c>
      <c r="D72" s="309" t="s">
        <v>31</v>
      </c>
      <c r="E72" s="20">
        <v>810</v>
      </c>
      <c r="F72" s="21">
        <v>150</v>
      </c>
      <c r="G72" s="29">
        <v>1</v>
      </c>
      <c r="H72" s="115">
        <v>44925</v>
      </c>
      <c r="I72" s="13" t="s">
        <v>32</v>
      </c>
    </row>
    <row r="73" spans="1:9" ht="26.1" customHeight="1" x14ac:dyDescent="0.25">
      <c r="A73" s="29">
        <v>71</v>
      </c>
      <c r="B73" s="12" t="s">
        <v>114</v>
      </c>
      <c r="C73" s="12" t="s">
        <v>115</v>
      </c>
      <c r="D73" s="309" t="s">
        <v>116</v>
      </c>
      <c r="E73" s="20">
        <v>715.5</v>
      </c>
      <c r="F73" s="21">
        <v>127</v>
      </c>
      <c r="G73" s="29">
        <v>1</v>
      </c>
      <c r="H73" s="115">
        <v>44896</v>
      </c>
      <c r="I73" s="13" t="s">
        <v>117</v>
      </c>
    </row>
    <row r="74" spans="1:9" ht="26.1" customHeight="1" x14ac:dyDescent="0.25">
      <c r="A74" s="29">
        <v>72</v>
      </c>
      <c r="B74" s="24" t="s">
        <v>414</v>
      </c>
      <c r="C74" s="135" t="s">
        <v>415</v>
      </c>
      <c r="D74" s="312" t="s">
        <v>416</v>
      </c>
      <c r="E74" s="44">
        <v>694</v>
      </c>
      <c r="F74" s="45">
        <v>198</v>
      </c>
      <c r="G74" s="27">
        <v>1</v>
      </c>
      <c r="H74" s="115">
        <v>43992</v>
      </c>
      <c r="I74" s="116" t="s">
        <v>400</v>
      </c>
    </row>
    <row r="75" spans="1:9" ht="26.1" customHeight="1" x14ac:dyDescent="0.25">
      <c r="A75" s="29">
        <v>73</v>
      </c>
      <c r="B75" s="12" t="s">
        <v>64</v>
      </c>
      <c r="C75" s="12" t="s">
        <v>65</v>
      </c>
      <c r="D75" s="309" t="s">
        <v>66</v>
      </c>
      <c r="E75" s="20">
        <v>688.9</v>
      </c>
      <c r="F75" s="21">
        <v>116</v>
      </c>
      <c r="G75" s="29">
        <v>2</v>
      </c>
      <c r="H75" s="115">
        <v>44960</v>
      </c>
      <c r="I75" s="48" t="s">
        <v>11</v>
      </c>
    </row>
    <row r="76" spans="1:9" ht="26.1" customHeight="1" x14ac:dyDescent="0.25">
      <c r="A76" s="29">
        <v>74</v>
      </c>
      <c r="B76" s="12" t="s">
        <v>373</v>
      </c>
      <c r="C76" s="12" t="s">
        <v>372</v>
      </c>
      <c r="D76" s="309" t="s">
        <v>344</v>
      </c>
      <c r="E76" s="20">
        <v>684.65</v>
      </c>
      <c r="F76" s="21">
        <v>108</v>
      </c>
      <c r="G76" s="29">
        <v>4</v>
      </c>
      <c r="H76" s="115">
        <v>45044</v>
      </c>
      <c r="I76" s="13" t="s">
        <v>82</v>
      </c>
    </row>
    <row r="77" spans="1:9" ht="26.1" customHeight="1" x14ac:dyDescent="0.25">
      <c r="A77" s="29">
        <v>75</v>
      </c>
      <c r="B77" s="131" t="s">
        <v>366</v>
      </c>
      <c r="C77" s="131" t="s">
        <v>366</v>
      </c>
      <c r="D77" s="309" t="s">
        <v>13</v>
      </c>
      <c r="E77" s="20">
        <v>658</v>
      </c>
      <c r="F77" s="21">
        <v>166</v>
      </c>
      <c r="G77" s="29">
        <v>1</v>
      </c>
      <c r="H77" s="115">
        <v>43574</v>
      </c>
      <c r="I77" s="13" t="s">
        <v>38</v>
      </c>
    </row>
    <row r="78" spans="1:9" ht="26.1" customHeight="1" x14ac:dyDescent="0.25">
      <c r="A78" s="29">
        <v>76</v>
      </c>
      <c r="B78" s="12" t="s">
        <v>339</v>
      </c>
      <c r="C78" s="12" t="s">
        <v>340</v>
      </c>
      <c r="D78" s="309" t="s">
        <v>131</v>
      </c>
      <c r="E78" s="20">
        <v>658</v>
      </c>
      <c r="F78" s="21">
        <v>160</v>
      </c>
      <c r="G78" s="29">
        <v>3</v>
      </c>
      <c r="H78" s="115">
        <v>44988</v>
      </c>
      <c r="I78" s="48" t="s">
        <v>55</v>
      </c>
    </row>
    <row r="79" spans="1:9" ht="26.1" customHeight="1" x14ac:dyDescent="0.25">
      <c r="A79" s="29">
        <v>77</v>
      </c>
      <c r="B79" s="22" t="s">
        <v>284</v>
      </c>
      <c r="C79" s="12" t="s">
        <v>136</v>
      </c>
      <c r="D79" s="309" t="s">
        <v>137</v>
      </c>
      <c r="E79" s="20">
        <v>581.29999999999995</v>
      </c>
      <c r="F79" s="21">
        <v>117</v>
      </c>
      <c r="G79" s="29">
        <v>7</v>
      </c>
      <c r="H79" s="115">
        <v>45012</v>
      </c>
      <c r="I79" s="48" t="s">
        <v>38</v>
      </c>
    </row>
    <row r="80" spans="1:9" ht="26.1" customHeight="1" x14ac:dyDescent="0.25">
      <c r="A80" s="29">
        <v>78</v>
      </c>
      <c r="B80" s="12" t="s">
        <v>368</v>
      </c>
      <c r="C80" s="12" t="s">
        <v>369</v>
      </c>
      <c r="D80" s="309" t="s">
        <v>63</v>
      </c>
      <c r="E80" s="20">
        <v>526</v>
      </c>
      <c r="F80" s="21">
        <v>106</v>
      </c>
      <c r="G80" s="29">
        <v>2</v>
      </c>
      <c r="H80" s="115">
        <v>43987</v>
      </c>
      <c r="I80" s="13" t="s">
        <v>38</v>
      </c>
    </row>
    <row r="81" spans="1:9" ht="26.1" customHeight="1" x14ac:dyDescent="0.25">
      <c r="A81" s="29">
        <v>79</v>
      </c>
      <c r="B81" s="12" t="s">
        <v>401</v>
      </c>
      <c r="C81" s="12" t="s">
        <v>402</v>
      </c>
      <c r="D81" s="309" t="s">
        <v>131</v>
      </c>
      <c r="E81" s="20">
        <v>518.5</v>
      </c>
      <c r="F81" s="21">
        <v>237</v>
      </c>
      <c r="G81" s="29">
        <v>1</v>
      </c>
      <c r="H81" s="115">
        <v>44533</v>
      </c>
      <c r="I81" s="13" t="s">
        <v>400</v>
      </c>
    </row>
    <row r="82" spans="1:9" ht="26.1" customHeight="1" x14ac:dyDescent="0.25">
      <c r="A82" s="29">
        <v>80</v>
      </c>
      <c r="B82" s="22" t="s">
        <v>283</v>
      </c>
      <c r="C82" s="12" t="s">
        <v>293</v>
      </c>
      <c r="D82" s="309" t="s">
        <v>63</v>
      </c>
      <c r="E82" s="20">
        <v>468.09999999999997</v>
      </c>
      <c r="F82" s="21">
        <v>80</v>
      </c>
      <c r="G82" s="29">
        <v>5</v>
      </c>
      <c r="H82" s="115">
        <v>45012</v>
      </c>
      <c r="I82" s="116" t="s">
        <v>38</v>
      </c>
    </row>
    <row r="83" spans="1:9" ht="26.1" customHeight="1" x14ac:dyDescent="0.25">
      <c r="A83" s="29">
        <v>81</v>
      </c>
      <c r="B83" s="14" t="s">
        <v>36</v>
      </c>
      <c r="C83" s="14" t="s">
        <v>37</v>
      </c>
      <c r="D83" s="312" t="s">
        <v>10</v>
      </c>
      <c r="E83" s="17">
        <v>435.71000000000004</v>
      </c>
      <c r="F83" s="18">
        <v>77</v>
      </c>
      <c r="G83" s="29">
        <v>4</v>
      </c>
      <c r="H83" s="139">
        <v>44967</v>
      </c>
      <c r="I83" s="48" t="s">
        <v>38</v>
      </c>
    </row>
    <row r="84" spans="1:9" ht="26.1" customHeight="1" x14ac:dyDescent="0.25">
      <c r="A84" s="29">
        <v>82</v>
      </c>
      <c r="B84" s="12" t="s">
        <v>98</v>
      </c>
      <c r="C84" s="12" t="s">
        <v>99</v>
      </c>
      <c r="D84" s="309" t="s">
        <v>10</v>
      </c>
      <c r="E84" s="20">
        <v>414</v>
      </c>
      <c r="F84" s="21">
        <v>59</v>
      </c>
      <c r="G84" s="29">
        <v>1</v>
      </c>
      <c r="H84" s="115">
        <v>44981</v>
      </c>
      <c r="I84" s="116" t="s">
        <v>55</v>
      </c>
    </row>
    <row r="85" spans="1:9" ht="26.1" customHeight="1" x14ac:dyDescent="0.25">
      <c r="A85" s="29">
        <v>83</v>
      </c>
      <c r="B85" s="12" t="s">
        <v>47</v>
      </c>
      <c r="C85" s="12" t="s">
        <v>48</v>
      </c>
      <c r="D85" s="309" t="s">
        <v>10</v>
      </c>
      <c r="E85" s="20">
        <v>400</v>
      </c>
      <c r="F85" s="21">
        <v>100</v>
      </c>
      <c r="G85" s="29">
        <v>1</v>
      </c>
      <c r="H85" s="115">
        <v>44932</v>
      </c>
      <c r="I85" s="116" t="s">
        <v>46</v>
      </c>
    </row>
    <row r="86" spans="1:9" ht="26.1" customHeight="1" x14ac:dyDescent="0.25">
      <c r="A86" s="29">
        <v>84</v>
      </c>
      <c r="B86" s="14" t="s">
        <v>367</v>
      </c>
      <c r="C86" s="14" t="s">
        <v>367</v>
      </c>
      <c r="D86" s="312" t="s">
        <v>13</v>
      </c>
      <c r="E86" s="44">
        <v>387.9</v>
      </c>
      <c r="F86" s="45">
        <v>92</v>
      </c>
      <c r="G86" s="29">
        <v>3</v>
      </c>
      <c r="H86" s="115">
        <v>45026</v>
      </c>
      <c r="I86" s="128" t="s">
        <v>38</v>
      </c>
    </row>
    <row r="87" spans="1:9" ht="26.1" customHeight="1" x14ac:dyDescent="0.25">
      <c r="A87" s="29">
        <v>85</v>
      </c>
      <c r="B87" s="14" t="s">
        <v>842</v>
      </c>
      <c r="C87" s="12" t="s">
        <v>843</v>
      </c>
      <c r="D87" s="309" t="s">
        <v>844</v>
      </c>
      <c r="E87" s="20">
        <v>375</v>
      </c>
      <c r="F87" s="21">
        <v>87</v>
      </c>
      <c r="G87" s="29">
        <v>1</v>
      </c>
      <c r="H87" s="115">
        <v>44431</v>
      </c>
      <c r="I87" s="13" t="s">
        <v>831</v>
      </c>
    </row>
    <row r="88" spans="1:9" ht="26.1" customHeight="1" x14ac:dyDescent="0.25">
      <c r="A88" s="29">
        <v>86</v>
      </c>
      <c r="B88" s="14" t="s">
        <v>371</v>
      </c>
      <c r="C88" s="14" t="s">
        <v>370</v>
      </c>
      <c r="D88" s="312" t="s">
        <v>277</v>
      </c>
      <c r="E88" s="44">
        <v>355</v>
      </c>
      <c r="F88" s="45">
        <v>70</v>
      </c>
      <c r="G88" s="29">
        <v>2</v>
      </c>
      <c r="H88" s="115">
        <v>43987</v>
      </c>
      <c r="I88" s="128" t="s">
        <v>38</v>
      </c>
    </row>
    <row r="89" spans="1:9" ht="26.1" customHeight="1" x14ac:dyDescent="0.25">
      <c r="A89" s="29">
        <v>87</v>
      </c>
      <c r="B89" s="24" t="s">
        <v>848</v>
      </c>
      <c r="C89" s="12" t="s">
        <v>849</v>
      </c>
      <c r="D89" s="309" t="s">
        <v>850</v>
      </c>
      <c r="E89" s="20">
        <v>324</v>
      </c>
      <c r="F89" s="21">
        <v>70</v>
      </c>
      <c r="G89" s="29">
        <v>1</v>
      </c>
      <c r="H89" s="115">
        <v>44302</v>
      </c>
      <c r="I89" s="13" t="s">
        <v>831</v>
      </c>
    </row>
    <row r="90" spans="1:9" ht="26.1" customHeight="1" x14ac:dyDescent="0.25">
      <c r="A90" s="29">
        <v>88</v>
      </c>
      <c r="B90" s="24" t="s">
        <v>280</v>
      </c>
      <c r="C90" s="134" t="s">
        <v>279</v>
      </c>
      <c r="D90" s="312" t="s">
        <v>281</v>
      </c>
      <c r="E90" s="44">
        <v>269.59999999999997</v>
      </c>
      <c r="F90" s="45">
        <v>40</v>
      </c>
      <c r="G90" s="29">
        <v>3</v>
      </c>
      <c r="H90" s="115">
        <v>45012</v>
      </c>
      <c r="I90" s="116" t="s">
        <v>38</v>
      </c>
    </row>
    <row r="91" spans="1:9" ht="26.1" customHeight="1" x14ac:dyDescent="0.25">
      <c r="A91" s="29">
        <v>89</v>
      </c>
      <c r="B91" s="24" t="s">
        <v>285</v>
      </c>
      <c r="C91" s="14" t="s">
        <v>297</v>
      </c>
      <c r="D91" s="312" t="s">
        <v>10</v>
      </c>
      <c r="E91" s="44">
        <v>224.6</v>
      </c>
      <c r="F91" s="45">
        <v>37</v>
      </c>
      <c r="G91" s="29">
        <v>3</v>
      </c>
      <c r="H91" s="115">
        <v>45012</v>
      </c>
      <c r="I91" s="116" t="s">
        <v>38</v>
      </c>
    </row>
    <row r="92" spans="1:9" ht="26.1" customHeight="1" x14ac:dyDescent="0.25">
      <c r="A92" s="29">
        <v>90</v>
      </c>
      <c r="B92" s="24" t="s">
        <v>287</v>
      </c>
      <c r="C92" s="14" t="s">
        <v>291</v>
      </c>
      <c r="D92" s="312" t="s">
        <v>63</v>
      </c>
      <c r="E92" s="44">
        <v>199</v>
      </c>
      <c r="F92" s="45">
        <v>45</v>
      </c>
      <c r="G92" s="29">
        <v>4</v>
      </c>
      <c r="H92" s="115">
        <v>45012</v>
      </c>
      <c r="I92" s="116" t="s">
        <v>38</v>
      </c>
    </row>
    <row r="93" spans="1:9" ht="26.1" customHeight="1" x14ac:dyDescent="0.25">
      <c r="A93" s="29">
        <v>91</v>
      </c>
      <c r="B93" s="24" t="s">
        <v>289</v>
      </c>
      <c r="C93" s="14" t="s">
        <v>295</v>
      </c>
      <c r="D93" s="312" t="s">
        <v>299</v>
      </c>
      <c r="E93" s="44">
        <v>188</v>
      </c>
      <c r="F93" s="45">
        <v>34</v>
      </c>
      <c r="G93" s="29">
        <v>1</v>
      </c>
      <c r="H93" s="115">
        <v>45012</v>
      </c>
      <c r="I93" s="116" t="s">
        <v>38</v>
      </c>
    </row>
    <row r="94" spans="1:9" ht="26.1" customHeight="1" x14ac:dyDescent="0.25">
      <c r="A94" s="29">
        <v>92</v>
      </c>
      <c r="B94" s="24" t="s">
        <v>417</v>
      </c>
      <c r="C94" s="24" t="s">
        <v>418</v>
      </c>
      <c r="D94" s="312" t="s">
        <v>419</v>
      </c>
      <c r="E94" s="44">
        <v>154</v>
      </c>
      <c r="F94" s="45">
        <v>43</v>
      </c>
      <c r="G94" s="29">
        <v>1</v>
      </c>
      <c r="H94" s="115">
        <v>44007</v>
      </c>
      <c r="I94" s="116" t="s">
        <v>400</v>
      </c>
    </row>
    <row r="95" spans="1:9" ht="26.1" customHeight="1" x14ac:dyDescent="0.25">
      <c r="A95" s="29">
        <v>93</v>
      </c>
      <c r="B95" s="24" t="s">
        <v>218</v>
      </c>
      <c r="C95" s="24" t="s">
        <v>219</v>
      </c>
      <c r="D95" s="141" t="s">
        <v>220</v>
      </c>
      <c r="E95" s="44">
        <v>141.99</v>
      </c>
      <c r="F95" s="45">
        <v>47</v>
      </c>
      <c r="G95" s="29">
        <v>1</v>
      </c>
      <c r="H95" s="115">
        <v>43763</v>
      </c>
      <c r="I95" s="116" t="s">
        <v>82</v>
      </c>
    </row>
    <row r="96" spans="1:9" ht="26.1" customHeight="1" x14ac:dyDescent="0.25">
      <c r="A96" s="29">
        <v>94</v>
      </c>
      <c r="B96" s="24" t="s">
        <v>290</v>
      </c>
      <c r="C96" s="14" t="s">
        <v>296</v>
      </c>
      <c r="D96" s="312" t="s">
        <v>63</v>
      </c>
      <c r="E96" s="44">
        <v>141.4</v>
      </c>
      <c r="F96" s="45">
        <v>20</v>
      </c>
      <c r="G96" s="29">
        <v>2</v>
      </c>
      <c r="H96" s="115">
        <v>45012</v>
      </c>
      <c r="I96" s="116" t="s">
        <v>38</v>
      </c>
    </row>
    <row r="97" spans="1:9" ht="26.1" customHeight="1" x14ac:dyDescent="0.25">
      <c r="A97" s="29">
        <v>95</v>
      </c>
      <c r="B97" s="14" t="s">
        <v>124</v>
      </c>
      <c r="C97" s="14" t="s">
        <v>125</v>
      </c>
      <c r="D97" s="312" t="s">
        <v>54</v>
      </c>
      <c r="E97" s="44">
        <v>135</v>
      </c>
      <c r="F97" s="45">
        <v>23</v>
      </c>
      <c r="G97" s="29">
        <v>1</v>
      </c>
      <c r="H97" s="115">
        <v>44602</v>
      </c>
      <c r="I97" s="116" t="s">
        <v>82</v>
      </c>
    </row>
    <row r="98" spans="1:9" ht="26.1" customHeight="1" x14ac:dyDescent="0.25">
      <c r="A98" s="29">
        <v>96</v>
      </c>
      <c r="B98" s="24" t="s">
        <v>411</v>
      </c>
      <c r="C98" s="24" t="s">
        <v>412</v>
      </c>
      <c r="D98" s="312" t="s">
        <v>413</v>
      </c>
      <c r="E98" s="44">
        <v>135</v>
      </c>
      <c r="F98" s="45">
        <v>27</v>
      </c>
      <c r="G98" s="29">
        <v>1</v>
      </c>
      <c r="H98" s="115">
        <v>43202</v>
      </c>
      <c r="I98" s="116" t="s">
        <v>400</v>
      </c>
    </row>
    <row r="99" spans="1:9" ht="26.1" customHeight="1" x14ac:dyDescent="0.25">
      <c r="A99" s="29">
        <v>97</v>
      </c>
      <c r="B99" s="24" t="s">
        <v>19</v>
      </c>
      <c r="C99" s="24" t="s">
        <v>19</v>
      </c>
      <c r="D99" s="312" t="s">
        <v>13</v>
      </c>
      <c r="E99" s="44">
        <v>114</v>
      </c>
      <c r="F99" s="45">
        <v>38</v>
      </c>
      <c r="G99" s="29">
        <v>1</v>
      </c>
      <c r="H99" s="115">
        <v>44960</v>
      </c>
      <c r="I99" s="116" t="s">
        <v>20</v>
      </c>
    </row>
    <row r="100" spans="1:9" ht="26.1" customHeight="1" x14ac:dyDescent="0.25">
      <c r="A100" s="29">
        <v>98</v>
      </c>
      <c r="B100" s="24" t="s">
        <v>377</v>
      </c>
      <c r="C100" s="24" t="s">
        <v>376</v>
      </c>
      <c r="D100" s="141" t="s">
        <v>63</v>
      </c>
      <c r="E100" s="44">
        <v>97.8</v>
      </c>
      <c r="F100" s="45">
        <v>16</v>
      </c>
      <c r="G100" s="29">
        <v>3</v>
      </c>
      <c r="H100" s="115">
        <v>45044</v>
      </c>
      <c r="I100" s="128" t="s">
        <v>117</v>
      </c>
    </row>
    <row r="101" spans="1:9" ht="26.1" customHeight="1" x14ac:dyDescent="0.25">
      <c r="A101" s="29">
        <v>99</v>
      </c>
      <c r="B101" s="14" t="s">
        <v>364</v>
      </c>
      <c r="C101" s="14" t="s">
        <v>363</v>
      </c>
      <c r="D101" s="312" t="s">
        <v>365</v>
      </c>
      <c r="E101" s="44">
        <v>72</v>
      </c>
      <c r="F101" s="45">
        <v>15</v>
      </c>
      <c r="G101" s="29">
        <v>1</v>
      </c>
      <c r="H101" s="115">
        <v>42832</v>
      </c>
      <c r="I101" s="128" t="s">
        <v>38</v>
      </c>
    </row>
    <row r="102" spans="1:9" ht="26.1" customHeight="1" x14ac:dyDescent="0.25">
      <c r="A102" s="29">
        <v>100</v>
      </c>
      <c r="B102" s="24" t="s">
        <v>212</v>
      </c>
      <c r="C102" s="14" t="s">
        <v>213</v>
      </c>
      <c r="D102" s="312" t="s">
        <v>214</v>
      </c>
      <c r="E102" s="44">
        <v>68</v>
      </c>
      <c r="F102" s="45">
        <v>37</v>
      </c>
      <c r="G102" s="29">
        <v>1</v>
      </c>
      <c r="H102" s="115">
        <v>44694</v>
      </c>
      <c r="I102" s="116" t="s">
        <v>82</v>
      </c>
    </row>
    <row r="103" spans="1:9" ht="26.1" customHeight="1" x14ac:dyDescent="0.25">
      <c r="A103" s="29">
        <v>101</v>
      </c>
      <c r="B103" s="24" t="s">
        <v>74</v>
      </c>
      <c r="C103" s="24" t="s">
        <v>75</v>
      </c>
      <c r="D103" s="312" t="s">
        <v>10</v>
      </c>
      <c r="E103" s="44">
        <v>57</v>
      </c>
      <c r="F103" s="45">
        <v>19</v>
      </c>
      <c r="G103" s="29">
        <v>1</v>
      </c>
      <c r="H103" s="115">
        <v>44981</v>
      </c>
      <c r="I103" s="116" t="s">
        <v>46</v>
      </c>
    </row>
    <row r="104" spans="1:9" ht="26.1" customHeight="1" x14ac:dyDescent="0.25">
      <c r="A104" s="29">
        <v>102</v>
      </c>
      <c r="B104" s="24" t="s">
        <v>258</v>
      </c>
      <c r="C104" s="24" t="s">
        <v>259</v>
      </c>
      <c r="D104" s="312" t="s">
        <v>133</v>
      </c>
      <c r="E104" s="44">
        <v>49</v>
      </c>
      <c r="F104" s="45">
        <v>9</v>
      </c>
      <c r="G104" s="29">
        <v>1</v>
      </c>
      <c r="H104" s="115">
        <v>43574</v>
      </c>
      <c r="I104" s="116" t="s">
        <v>38</v>
      </c>
    </row>
    <row r="105" spans="1:9" ht="26.1" customHeight="1" x14ac:dyDescent="0.25">
      <c r="A105" s="29">
        <v>103</v>
      </c>
      <c r="B105" s="26" t="s">
        <v>80</v>
      </c>
      <c r="C105" s="26" t="s">
        <v>351</v>
      </c>
      <c r="D105" s="312" t="s">
        <v>81</v>
      </c>
      <c r="E105" s="44">
        <v>40.6</v>
      </c>
      <c r="F105" s="45">
        <v>6</v>
      </c>
      <c r="G105" s="29">
        <v>1</v>
      </c>
      <c r="H105" s="115">
        <v>44939</v>
      </c>
      <c r="I105" s="128" t="s">
        <v>82</v>
      </c>
    </row>
    <row r="106" spans="1:9" ht="26.1" customHeight="1" x14ac:dyDescent="0.25">
      <c r="A106" s="29">
        <v>104</v>
      </c>
      <c r="B106" s="24" t="s">
        <v>282</v>
      </c>
      <c r="C106" s="14" t="s">
        <v>282</v>
      </c>
      <c r="D106" s="312" t="s">
        <v>298</v>
      </c>
      <c r="E106" s="44">
        <v>31.6</v>
      </c>
      <c r="F106" s="45">
        <v>5</v>
      </c>
      <c r="G106" s="29">
        <v>1</v>
      </c>
      <c r="H106" s="115">
        <v>45012</v>
      </c>
      <c r="I106" s="116" t="s">
        <v>38</v>
      </c>
    </row>
    <row r="107" spans="1:9" ht="26.1" customHeight="1" x14ac:dyDescent="0.25">
      <c r="A107" s="29">
        <v>105</v>
      </c>
      <c r="B107" s="14" t="s">
        <v>88</v>
      </c>
      <c r="C107" s="14" t="s">
        <v>88</v>
      </c>
      <c r="D107" s="312" t="s">
        <v>13</v>
      </c>
      <c r="E107" s="44">
        <v>29.6</v>
      </c>
      <c r="F107" s="45">
        <v>4</v>
      </c>
      <c r="G107" s="29">
        <v>1</v>
      </c>
      <c r="H107" s="115">
        <v>44848</v>
      </c>
      <c r="I107" s="128" t="s">
        <v>89</v>
      </c>
    </row>
    <row r="108" spans="1:9" ht="26.1" customHeight="1" x14ac:dyDescent="0.25">
      <c r="A108" s="29">
        <v>106</v>
      </c>
      <c r="B108" s="24" t="s">
        <v>323</v>
      </c>
      <c r="C108" s="14" t="s">
        <v>324</v>
      </c>
      <c r="D108" s="312" t="s">
        <v>322</v>
      </c>
      <c r="E108" s="44">
        <v>28.5</v>
      </c>
      <c r="F108" s="45">
        <v>8</v>
      </c>
      <c r="G108" s="29">
        <v>2</v>
      </c>
      <c r="H108" s="115">
        <v>44988</v>
      </c>
      <c r="I108" s="116" t="s">
        <v>35</v>
      </c>
    </row>
    <row r="109" spans="1:9" ht="26.1" customHeight="1" x14ac:dyDescent="0.25">
      <c r="A109" s="29">
        <v>107</v>
      </c>
      <c r="B109" s="14" t="s">
        <v>78</v>
      </c>
      <c r="C109" s="14" t="s">
        <v>78</v>
      </c>
      <c r="D109" s="312" t="s">
        <v>13</v>
      </c>
      <c r="E109" s="44">
        <v>22.2</v>
      </c>
      <c r="F109" s="45">
        <v>3</v>
      </c>
      <c r="G109" s="29">
        <v>1</v>
      </c>
      <c r="H109" s="184">
        <v>44953</v>
      </c>
      <c r="I109" s="122" t="s">
        <v>79</v>
      </c>
    </row>
    <row r="110" spans="1:9" ht="25.9" customHeight="1" thickBot="1" x14ac:dyDescent="0.3">
      <c r="A110" s="121"/>
      <c r="B110" s="119"/>
      <c r="C110" s="130"/>
      <c r="D110" s="120"/>
      <c r="E110" s="44"/>
      <c r="F110" s="45"/>
      <c r="G110" s="121"/>
      <c r="H110" s="123"/>
      <c r="I110" s="124"/>
    </row>
    <row r="111" spans="1:9" ht="25.5" customHeight="1" thickBot="1" x14ac:dyDescent="0.3">
      <c r="A111" s="121"/>
      <c r="B111" s="119"/>
      <c r="C111" s="130"/>
      <c r="D111" s="120"/>
      <c r="E111" s="125">
        <f>SUM(E3:E110)</f>
        <v>1513876.0300000005</v>
      </c>
      <c r="F111" s="126">
        <f>SUM(F3:F110)</f>
        <v>258387.5</v>
      </c>
      <c r="G111" s="121"/>
      <c r="H111" s="123"/>
      <c r="I111" s="124"/>
    </row>
    <row r="112" spans="1:9" ht="25.5" customHeight="1" x14ac:dyDescent="0.25"/>
    <row r="113" ht="25.5" hidden="1" customHeight="1" x14ac:dyDescent="0.25"/>
    <row r="114" x14ac:dyDescent="0.25"/>
  </sheetData>
  <mergeCells count="1">
    <mergeCell ref="A1:I1"/>
  </mergeCells>
  <phoneticPr fontId="14" type="noConversion"/>
  <conditionalFormatting sqref="D3">
    <cfRule type="duplicateValues" dxfId="26" priority="1"/>
    <cfRule type="duplicateValues" dxfId="25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6D934-DE5B-43BD-8614-0FAADBDF8CC6}">
  <dimension ref="A1:I94"/>
  <sheetViews>
    <sheetView topLeftCell="A4" zoomScale="75" zoomScaleNormal="75" workbookViewId="0">
      <selection activeCell="E14" sqref="E14:F14"/>
    </sheetView>
  </sheetViews>
  <sheetFormatPr defaultColWidth="0" defaultRowHeight="15" zeroHeight="1" x14ac:dyDescent="0.25"/>
  <cols>
    <col min="1" max="1" width="5.7109375" style="142" customWidth="1"/>
    <col min="2" max="3" width="30.7109375" style="143" customWidth="1"/>
    <col min="4" max="4" width="20.7109375" style="153" customWidth="1"/>
    <col min="5" max="5" width="20.7109375" style="144" customWidth="1"/>
    <col min="6" max="6" width="20.7109375" style="145" customWidth="1"/>
    <col min="7" max="7" width="20.7109375" style="142" customWidth="1"/>
    <col min="8" max="8" width="20.7109375" style="147" customWidth="1"/>
    <col min="9" max="9" width="30.7109375" style="143" customWidth="1"/>
    <col min="10" max="16384" width="8.85546875" style="15" hidden="1"/>
  </cols>
  <sheetData>
    <row r="1" spans="1:9" s="138" customFormat="1" ht="50.1" customHeight="1" x14ac:dyDescent="0.25">
      <c r="A1" s="324" t="s">
        <v>705</v>
      </c>
      <c r="B1" s="325"/>
      <c r="C1" s="325"/>
      <c r="D1" s="325"/>
      <c r="E1" s="325"/>
      <c r="F1" s="325"/>
      <c r="G1" s="325"/>
      <c r="H1" s="325"/>
      <c r="I1" s="325"/>
    </row>
    <row r="2" spans="1:9" ht="30" customHeight="1" x14ac:dyDescent="0.25">
      <c r="A2" s="109" t="s">
        <v>644</v>
      </c>
      <c r="B2" s="110" t="s">
        <v>0</v>
      </c>
      <c r="C2" s="111" t="s">
        <v>1</v>
      </c>
      <c r="D2" s="110" t="s">
        <v>2</v>
      </c>
      <c r="E2" s="112" t="s">
        <v>3</v>
      </c>
      <c r="F2" s="113" t="s">
        <v>4</v>
      </c>
      <c r="G2" s="118" t="s">
        <v>5</v>
      </c>
      <c r="H2" s="146" t="s">
        <v>6</v>
      </c>
      <c r="I2" s="110" t="s">
        <v>7</v>
      </c>
    </row>
    <row r="3" spans="1:9" ht="26.1" customHeight="1" x14ac:dyDescent="0.25">
      <c r="A3" s="148">
        <v>1</v>
      </c>
      <c r="B3" s="12" t="s">
        <v>677</v>
      </c>
      <c r="C3" s="12" t="s">
        <v>678</v>
      </c>
      <c r="D3" s="162" t="s">
        <v>10</v>
      </c>
      <c r="E3" s="149">
        <v>233931.5</v>
      </c>
      <c r="F3" s="150">
        <v>32282</v>
      </c>
      <c r="G3" s="150">
        <v>28</v>
      </c>
      <c r="H3" s="158">
        <v>45051</v>
      </c>
      <c r="I3" s="133" t="s">
        <v>11</v>
      </c>
    </row>
    <row r="4" spans="1:9" ht="26.1" customHeight="1" x14ac:dyDescent="0.25">
      <c r="A4" s="148">
        <v>2</v>
      </c>
      <c r="B4" s="132" t="s">
        <v>679</v>
      </c>
      <c r="C4" s="132" t="s">
        <v>680</v>
      </c>
      <c r="D4" s="162" t="s">
        <v>10</v>
      </c>
      <c r="E4" s="149">
        <v>231572.72</v>
      </c>
      <c r="F4" s="150">
        <v>31210</v>
      </c>
      <c r="G4" s="150">
        <v>29</v>
      </c>
      <c r="H4" s="158">
        <v>45065</v>
      </c>
      <c r="I4" s="133" t="s">
        <v>18</v>
      </c>
    </row>
    <row r="5" spans="1:9" ht="26.1" customHeight="1" x14ac:dyDescent="0.25">
      <c r="A5" s="148">
        <v>3</v>
      </c>
      <c r="B5" s="154" t="s">
        <v>432</v>
      </c>
      <c r="C5" s="154" t="s">
        <v>433</v>
      </c>
      <c r="D5" s="162" t="s">
        <v>434</v>
      </c>
      <c r="E5" s="149">
        <v>98595.19</v>
      </c>
      <c r="F5" s="150">
        <v>18207</v>
      </c>
      <c r="G5" s="150">
        <v>26</v>
      </c>
      <c r="H5" s="155">
        <v>45023</v>
      </c>
      <c r="I5" s="152" t="s">
        <v>18</v>
      </c>
    </row>
    <row r="6" spans="1:9" ht="26.1" customHeight="1" x14ac:dyDescent="0.25">
      <c r="A6" s="148">
        <v>4</v>
      </c>
      <c r="B6" s="154" t="s">
        <v>458</v>
      </c>
      <c r="C6" s="154" t="s">
        <v>458</v>
      </c>
      <c r="D6" s="162" t="s">
        <v>13</v>
      </c>
      <c r="E6" s="149">
        <v>86196.690000000017</v>
      </c>
      <c r="F6" s="150">
        <v>17200</v>
      </c>
      <c r="G6" s="150">
        <v>15</v>
      </c>
      <c r="H6" s="155">
        <v>45037</v>
      </c>
      <c r="I6" s="152" t="s">
        <v>459</v>
      </c>
    </row>
    <row r="7" spans="1:9" ht="26.1" customHeight="1" x14ac:dyDescent="0.25">
      <c r="A7" s="148">
        <v>5</v>
      </c>
      <c r="B7" s="154" t="s">
        <v>392</v>
      </c>
      <c r="C7" s="154" t="s">
        <v>391</v>
      </c>
      <c r="D7" s="162" t="s">
        <v>393</v>
      </c>
      <c r="E7" s="149">
        <v>26301.15</v>
      </c>
      <c r="F7" s="150">
        <v>3961</v>
      </c>
      <c r="G7" s="150">
        <v>15</v>
      </c>
      <c r="H7" s="155">
        <v>45044</v>
      </c>
      <c r="I7" s="152" t="s">
        <v>26</v>
      </c>
    </row>
    <row r="8" spans="1:9" ht="26.1" customHeight="1" x14ac:dyDescent="0.25">
      <c r="A8" s="148">
        <v>6</v>
      </c>
      <c r="B8" s="154" t="s">
        <v>385</v>
      </c>
      <c r="C8" s="154" t="s">
        <v>386</v>
      </c>
      <c r="D8" s="162" t="s">
        <v>387</v>
      </c>
      <c r="E8" s="149">
        <v>23652.17</v>
      </c>
      <c r="F8" s="150">
        <v>3440</v>
      </c>
      <c r="G8" s="150">
        <v>13</v>
      </c>
      <c r="H8" s="155">
        <v>45037</v>
      </c>
      <c r="I8" s="152" t="s">
        <v>24</v>
      </c>
    </row>
    <row r="9" spans="1:9" ht="26.1" customHeight="1" x14ac:dyDescent="0.25">
      <c r="A9" s="148">
        <v>7</v>
      </c>
      <c r="B9" s="12" t="s">
        <v>656</v>
      </c>
      <c r="C9" s="12" t="s">
        <v>657</v>
      </c>
      <c r="D9" s="162" t="s">
        <v>10</v>
      </c>
      <c r="E9" s="149">
        <v>23166.22</v>
      </c>
      <c r="F9" s="150">
        <v>4890</v>
      </c>
      <c r="G9" s="150">
        <v>19</v>
      </c>
      <c r="H9" s="155">
        <v>45058</v>
      </c>
      <c r="I9" s="152" t="s">
        <v>26</v>
      </c>
    </row>
    <row r="10" spans="1:9" ht="26.1" customHeight="1" x14ac:dyDescent="0.25">
      <c r="A10" s="148">
        <v>8</v>
      </c>
      <c r="B10" s="132" t="s">
        <v>658</v>
      </c>
      <c r="C10" s="132" t="s">
        <v>659</v>
      </c>
      <c r="D10" s="162" t="s">
        <v>10</v>
      </c>
      <c r="E10" s="149">
        <v>22692.23</v>
      </c>
      <c r="F10" s="150">
        <v>3519</v>
      </c>
      <c r="G10" s="150">
        <v>16</v>
      </c>
      <c r="H10" s="155">
        <v>45058</v>
      </c>
      <c r="I10" s="152" t="s">
        <v>26</v>
      </c>
    </row>
    <row r="11" spans="1:9" ht="26.1" customHeight="1" x14ac:dyDescent="0.25">
      <c r="A11" s="148">
        <v>9</v>
      </c>
      <c r="B11" s="132" t="s">
        <v>660</v>
      </c>
      <c r="C11" s="132" t="s">
        <v>661</v>
      </c>
      <c r="D11" s="162" t="s">
        <v>10</v>
      </c>
      <c r="E11" s="149">
        <v>21568.17</v>
      </c>
      <c r="F11" s="150">
        <v>3178</v>
      </c>
      <c r="G11" s="150">
        <v>16</v>
      </c>
      <c r="H11" s="155">
        <v>45058</v>
      </c>
      <c r="I11" s="152" t="s">
        <v>46</v>
      </c>
    </row>
    <row r="12" spans="1:9" ht="26.1" customHeight="1" x14ac:dyDescent="0.25">
      <c r="A12" s="148">
        <v>10</v>
      </c>
      <c r="B12" s="132" t="s">
        <v>681</v>
      </c>
      <c r="C12" s="132" t="s">
        <v>682</v>
      </c>
      <c r="D12" s="162" t="s">
        <v>10</v>
      </c>
      <c r="E12" s="149">
        <v>20836.45</v>
      </c>
      <c r="F12" s="150">
        <v>3942</v>
      </c>
      <c r="G12" s="150">
        <v>16</v>
      </c>
      <c r="H12" s="155">
        <v>45072</v>
      </c>
      <c r="I12" s="152" t="s">
        <v>11</v>
      </c>
    </row>
    <row r="13" spans="1:9" ht="26.1" customHeight="1" x14ac:dyDescent="0.25">
      <c r="A13" s="148">
        <v>11</v>
      </c>
      <c r="B13" s="132" t="s">
        <v>362</v>
      </c>
      <c r="C13" s="132" t="s">
        <v>361</v>
      </c>
      <c r="D13" s="162" t="s">
        <v>63</v>
      </c>
      <c r="E13" s="149">
        <v>20591.8</v>
      </c>
      <c r="F13" s="150">
        <v>4286</v>
      </c>
      <c r="G13" s="150">
        <v>19</v>
      </c>
      <c r="H13" s="155">
        <v>45045</v>
      </c>
      <c r="I13" s="152" t="s">
        <v>32</v>
      </c>
    </row>
    <row r="14" spans="1:9" ht="26.1" customHeight="1" x14ac:dyDescent="0.25">
      <c r="A14" s="148">
        <v>12</v>
      </c>
      <c r="B14" s="132" t="s">
        <v>700</v>
      </c>
      <c r="C14" s="132" t="s">
        <v>701</v>
      </c>
      <c r="D14" s="162" t="s">
        <v>63</v>
      </c>
      <c r="E14" s="149">
        <v>19916.09</v>
      </c>
      <c r="F14" s="150">
        <v>4498</v>
      </c>
      <c r="G14" s="150">
        <v>16</v>
      </c>
      <c r="H14" s="155">
        <v>45051</v>
      </c>
      <c r="I14" s="152" t="s">
        <v>147</v>
      </c>
    </row>
    <row r="15" spans="1:9" ht="26.1" customHeight="1" x14ac:dyDescent="0.25">
      <c r="A15" s="148">
        <v>13</v>
      </c>
      <c r="B15" s="164" t="s">
        <v>382</v>
      </c>
      <c r="C15" s="164" t="s">
        <v>383</v>
      </c>
      <c r="D15" s="162" t="s">
        <v>10</v>
      </c>
      <c r="E15" s="149">
        <v>14144.99</v>
      </c>
      <c r="F15" s="150">
        <v>2040</v>
      </c>
      <c r="G15" s="150">
        <v>5</v>
      </c>
      <c r="H15" s="155">
        <v>45023</v>
      </c>
      <c r="I15" s="152" t="s">
        <v>384</v>
      </c>
    </row>
    <row r="16" spans="1:9" ht="26.1" customHeight="1" x14ac:dyDescent="0.25">
      <c r="A16" s="148">
        <v>14</v>
      </c>
      <c r="B16" s="132" t="s">
        <v>662</v>
      </c>
      <c r="C16" s="132" t="s">
        <v>663</v>
      </c>
      <c r="D16" s="162" t="s">
        <v>10</v>
      </c>
      <c r="E16" s="149">
        <v>10885.2</v>
      </c>
      <c r="F16" s="150">
        <v>1880</v>
      </c>
      <c r="G16" s="150">
        <v>16</v>
      </c>
      <c r="H16" s="155">
        <v>45072</v>
      </c>
      <c r="I16" s="152" t="s">
        <v>26</v>
      </c>
    </row>
    <row r="17" spans="1:9" ht="26.1" customHeight="1" x14ac:dyDescent="0.25">
      <c r="A17" s="148">
        <v>15</v>
      </c>
      <c r="B17" s="165" t="s">
        <v>300</v>
      </c>
      <c r="C17" s="132" t="s">
        <v>301</v>
      </c>
      <c r="D17" s="162" t="s">
        <v>10</v>
      </c>
      <c r="E17" s="149">
        <v>9314.23</v>
      </c>
      <c r="F17" s="150">
        <v>1314</v>
      </c>
      <c r="G17" s="150">
        <v>7</v>
      </c>
      <c r="H17" s="155">
        <v>45009</v>
      </c>
      <c r="I17" s="152" t="s">
        <v>26</v>
      </c>
    </row>
    <row r="18" spans="1:9" ht="26.1" customHeight="1" x14ac:dyDescent="0.25">
      <c r="A18" s="148">
        <v>16</v>
      </c>
      <c r="B18" s="12" t="s">
        <v>688</v>
      </c>
      <c r="C18" s="12" t="s">
        <v>688</v>
      </c>
      <c r="D18" s="162" t="s">
        <v>689</v>
      </c>
      <c r="E18" s="149">
        <v>8668</v>
      </c>
      <c r="F18" s="150">
        <v>1448</v>
      </c>
      <c r="G18" s="150">
        <v>18</v>
      </c>
      <c r="H18" s="155">
        <v>45058</v>
      </c>
      <c r="I18" s="152" t="s">
        <v>55</v>
      </c>
    </row>
    <row r="19" spans="1:9" ht="26.1" customHeight="1" x14ac:dyDescent="0.25">
      <c r="A19" s="148">
        <v>17</v>
      </c>
      <c r="B19" s="132" t="s">
        <v>664</v>
      </c>
      <c r="C19" s="132" t="s">
        <v>665</v>
      </c>
      <c r="D19" s="162" t="s">
        <v>10</v>
      </c>
      <c r="E19" s="149">
        <v>6397.52</v>
      </c>
      <c r="F19" s="150">
        <v>983</v>
      </c>
      <c r="G19" s="150">
        <v>10</v>
      </c>
      <c r="H19" s="155" t="s">
        <v>138</v>
      </c>
      <c r="I19" s="152" t="s">
        <v>46</v>
      </c>
    </row>
    <row r="20" spans="1:9" ht="26.1" customHeight="1" x14ac:dyDescent="0.25">
      <c r="A20" s="148">
        <v>18</v>
      </c>
      <c r="B20" s="132" t="s">
        <v>696</v>
      </c>
      <c r="C20" s="132" t="s">
        <v>696</v>
      </c>
      <c r="D20" s="162" t="s">
        <v>10</v>
      </c>
      <c r="E20" s="149">
        <v>6170.64</v>
      </c>
      <c r="F20" s="150">
        <v>1028</v>
      </c>
      <c r="G20" s="150">
        <v>9</v>
      </c>
      <c r="H20" s="155">
        <v>45072</v>
      </c>
      <c r="I20" s="152" t="s">
        <v>457</v>
      </c>
    </row>
    <row r="21" spans="1:9" ht="26.1" customHeight="1" x14ac:dyDescent="0.25">
      <c r="A21" s="148">
        <v>19</v>
      </c>
      <c r="B21" s="154" t="s">
        <v>389</v>
      </c>
      <c r="C21" s="154" t="s">
        <v>389</v>
      </c>
      <c r="D21" s="162" t="s">
        <v>10</v>
      </c>
      <c r="E21" s="149">
        <v>5914.57</v>
      </c>
      <c r="F21" s="150">
        <v>945</v>
      </c>
      <c r="G21" s="150">
        <v>6</v>
      </c>
      <c r="H21" s="155">
        <v>45030</v>
      </c>
      <c r="I21" s="152" t="s">
        <v>24</v>
      </c>
    </row>
    <row r="22" spans="1:9" ht="26.1" customHeight="1" x14ac:dyDescent="0.25">
      <c r="A22" s="148">
        <v>20</v>
      </c>
      <c r="B22" s="154" t="s">
        <v>445</v>
      </c>
      <c r="C22" s="154" t="s">
        <v>445</v>
      </c>
      <c r="D22" s="162" t="s">
        <v>446</v>
      </c>
      <c r="E22" s="149">
        <v>5425</v>
      </c>
      <c r="F22" s="150">
        <v>863</v>
      </c>
      <c r="G22" s="150">
        <v>9</v>
      </c>
      <c r="H22" s="155">
        <v>45030</v>
      </c>
      <c r="I22" s="152" t="s">
        <v>55</v>
      </c>
    </row>
    <row r="23" spans="1:9" ht="26.1" customHeight="1" x14ac:dyDescent="0.25">
      <c r="A23" s="148">
        <v>21</v>
      </c>
      <c r="B23" s="165" t="s">
        <v>360</v>
      </c>
      <c r="C23" s="165" t="s">
        <v>359</v>
      </c>
      <c r="D23" s="162" t="s">
        <v>10</v>
      </c>
      <c r="E23" s="149">
        <v>4927.8499999999995</v>
      </c>
      <c r="F23" s="150">
        <v>852</v>
      </c>
      <c r="G23" s="150">
        <v>19</v>
      </c>
      <c r="H23" s="155">
        <v>45044</v>
      </c>
      <c r="I23" s="152" t="s">
        <v>32</v>
      </c>
    </row>
    <row r="24" spans="1:9" ht="26.1" customHeight="1" x14ac:dyDescent="0.25">
      <c r="A24" s="148">
        <v>22</v>
      </c>
      <c r="B24" s="132" t="s">
        <v>683</v>
      </c>
      <c r="C24" s="132" t="s">
        <v>684</v>
      </c>
      <c r="D24" s="162" t="s">
        <v>685</v>
      </c>
      <c r="E24" s="149">
        <v>4515.95</v>
      </c>
      <c r="F24" s="150">
        <v>813</v>
      </c>
      <c r="G24" s="150">
        <v>15</v>
      </c>
      <c r="H24" s="155">
        <v>45065</v>
      </c>
      <c r="I24" s="152" t="s">
        <v>71</v>
      </c>
    </row>
    <row r="25" spans="1:9" ht="26.1" customHeight="1" x14ac:dyDescent="0.25">
      <c r="A25" s="148">
        <v>23</v>
      </c>
      <c r="B25" s="154" t="s">
        <v>390</v>
      </c>
      <c r="C25" s="154" t="s">
        <v>390</v>
      </c>
      <c r="D25" s="162" t="s">
        <v>133</v>
      </c>
      <c r="E25" s="149">
        <v>3919.47</v>
      </c>
      <c r="F25" s="150">
        <v>635</v>
      </c>
      <c r="G25" s="150">
        <v>6</v>
      </c>
      <c r="H25" s="155">
        <v>45030</v>
      </c>
      <c r="I25" s="152" t="s">
        <v>384</v>
      </c>
    </row>
    <row r="26" spans="1:9" ht="26.1" customHeight="1" x14ac:dyDescent="0.25">
      <c r="A26" s="148">
        <v>24</v>
      </c>
      <c r="B26" s="293" t="s">
        <v>1221</v>
      </c>
      <c r="C26" s="132" t="s">
        <v>1222</v>
      </c>
      <c r="D26" s="162" t="s">
        <v>10</v>
      </c>
      <c r="E26" s="149">
        <v>3842.6000000000004</v>
      </c>
      <c r="F26" s="150">
        <v>868</v>
      </c>
      <c r="G26" s="150">
        <v>8</v>
      </c>
      <c r="H26" s="158">
        <v>45058</v>
      </c>
      <c r="I26" s="133" t="s">
        <v>105</v>
      </c>
    </row>
    <row r="27" spans="1:9" ht="26.1" customHeight="1" x14ac:dyDescent="0.25">
      <c r="A27" s="148">
        <v>25</v>
      </c>
      <c r="B27" s="291" t="s">
        <v>771</v>
      </c>
      <c r="C27" s="292" t="s">
        <v>772</v>
      </c>
      <c r="D27" s="162" t="s">
        <v>63</v>
      </c>
      <c r="E27" s="149">
        <v>3539.5</v>
      </c>
      <c r="F27" s="150">
        <v>630</v>
      </c>
      <c r="G27" s="150">
        <v>18</v>
      </c>
      <c r="H27" s="115">
        <v>45051</v>
      </c>
      <c r="I27" s="48" t="s">
        <v>38</v>
      </c>
    </row>
    <row r="28" spans="1:9" ht="26.1" customHeight="1" x14ac:dyDescent="0.25">
      <c r="A28" s="148">
        <v>26</v>
      </c>
      <c r="B28" s="164" t="s">
        <v>314</v>
      </c>
      <c r="C28" s="165" t="s">
        <v>313</v>
      </c>
      <c r="D28" s="162" t="s">
        <v>315</v>
      </c>
      <c r="E28" s="149">
        <v>3421.06</v>
      </c>
      <c r="F28" s="150">
        <v>534</v>
      </c>
      <c r="G28" s="150">
        <v>3</v>
      </c>
      <c r="H28" s="155">
        <v>45016</v>
      </c>
      <c r="I28" s="152" t="s">
        <v>737</v>
      </c>
    </row>
    <row r="29" spans="1:9" ht="26.1" customHeight="1" x14ac:dyDescent="0.25">
      <c r="A29" s="148">
        <v>27</v>
      </c>
      <c r="B29" s="132" t="s">
        <v>347</v>
      </c>
      <c r="C29" s="132" t="s">
        <v>347</v>
      </c>
      <c r="D29" s="162" t="s">
        <v>13</v>
      </c>
      <c r="E29" s="149">
        <v>3168.7999999999997</v>
      </c>
      <c r="F29" s="150">
        <v>480</v>
      </c>
      <c r="G29" s="150">
        <v>3</v>
      </c>
      <c r="H29" s="155">
        <v>44988</v>
      </c>
      <c r="I29" s="152" t="s">
        <v>348</v>
      </c>
    </row>
    <row r="30" spans="1:9" ht="26.1" customHeight="1" x14ac:dyDescent="0.25">
      <c r="A30" s="148">
        <v>28</v>
      </c>
      <c r="B30" s="154" t="s">
        <v>435</v>
      </c>
      <c r="C30" s="154" t="s">
        <v>436</v>
      </c>
      <c r="D30" s="162" t="s">
        <v>10</v>
      </c>
      <c r="E30" s="149">
        <v>2848.4</v>
      </c>
      <c r="F30" s="150">
        <v>537</v>
      </c>
      <c r="G30" s="150">
        <v>3</v>
      </c>
      <c r="H30" s="155">
        <v>45047</v>
      </c>
      <c r="I30" s="152" t="s">
        <v>18</v>
      </c>
    </row>
    <row r="31" spans="1:9" ht="26.1" customHeight="1" x14ac:dyDescent="0.25">
      <c r="A31" s="148">
        <v>29</v>
      </c>
      <c r="B31" s="165" t="s">
        <v>694</v>
      </c>
      <c r="C31" s="132" t="s">
        <v>695</v>
      </c>
      <c r="D31" s="162" t="s">
        <v>10</v>
      </c>
      <c r="E31" s="149">
        <v>2663.57</v>
      </c>
      <c r="F31" s="150">
        <v>488</v>
      </c>
      <c r="G31" s="150">
        <v>4</v>
      </c>
      <c r="H31" s="155">
        <v>45065</v>
      </c>
      <c r="I31" s="152" t="s">
        <v>457</v>
      </c>
    </row>
    <row r="32" spans="1:9" ht="26.1" customHeight="1" x14ac:dyDescent="0.25">
      <c r="A32" s="148">
        <v>30</v>
      </c>
      <c r="B32" s="132" t="s">
        <v>666</v>
      </c>
      <c r="C32" s="132" t="s">
        <v>667</v>
      </c>
      <c r="D32" s="162" t="s">
        <v>344</v>
      </c>
      <c r="E32" s="149">
        <v>2540.8200000000002</v>
      </c>
      <c r="F32" s="150">
        <v>629</v>
      </c>
      <c r="G32" s="150">
        <v>6</v>
      </c>
      <c r="H32" s="158">
        <v>45072</v>
      </c>
      <c r="I32" s="133" t="s">
        <v>82</v>
      </c>
    </row>
    <row r="33" spans="1:9" ht="26.1" customHeight="1" x14ac:dyDescent="0.25">
      <c r="A33" s="148">
        <v>31</v>
      </c>
      <c r="B33" s="132" t="s">
        <v>703</v>
      </c>
      <c r="C33" s="136" t="s">
        <v>704</v>
      </c>
      <c r="D33" s="310" t="s">
        <v>23</v>
      </c>
      <c r="E33" s="160">
        <v>2446.56</v>
      </c>
      <c r="F33" s="161">
        <v>462</v>
      </c>
      <c r="G33" s="168" t="s">
        <v>276</v>
      </c>
      <c r="H33" s="158">
        <v>45051</v>
      </c>
      <c r="I33" s="13" t="s">
        <v>105</v>
      </c>
    </row>
    <row r="34" spans="1:9" ht="26.1" customHeight="1" x14ac:dyDescent="0.25">
      <c r="A34" s="148">
        <v>32</v>
      </c>
      <c r="B34" s="136" t="s">
        <v>460</v>
      </c>
      <c r="C34" s="136" t="s">
        <v>269</v>
      </c>
      <c r="D34" s="162" t="s">
        <v>270</v>
      </c>
      <c r="E34" s="160">
        <v>2363.3000000000002</v>
      </c>
      <c r="F34" s="161">
        <v>398</v>
      </c>
      <c r="G34" s="168">
        <v>5</v>
      </c>
      <c r="H34" s="158">
        <v>45012</v>
      </c>
      <c r="I34" s="133" t="s">
        <v>38</v>
      </c>
    </row>
    <row r="35" spans="1:9" ht="26.1" customHeight="1" x14ac:dyDescent="0.25">
      <c r="A35" s="148">
        <v>33</v>
      </c>
      <c r="B35" s="132" t="s">
        <v>25</v>
      </c>
      <c r="C35" s="132" t="s">
        <v>25</v>
      </c>
      <c r="D35" s="310" t="s">
        <v>13</v>
      </c>
      <c r="E35" s="160">
        <v>2293.6</v>
      </c>
      <c r="F35" s="161">
        <v>466</v>
      </c>
      <c r="G35" s="168">
        <v>3</v>
      </c>
      <c r="H35" s="158">
        <v>44974</v>
      </c>
      <c r="I35" s="133" t="s">
        <v>26</v>
      </c>
    </row>
    <row r="36" spans="1:9" ht="26.1" customHeight="1" x14ac:dyDescent="0.25">
      <c r="A36" s="148">
        <v>34</v>
      </c>
      <c r="B36" s="165" t="s">
        <v>90</v>
      </c>
      <c r="C36" s="136" t="s">
        <v>91</v>
      </c>
      <c r="D36" s="310" t="s">
        <v>10</v>
      </c>
      <c r="E36" s="160">
        <v>2162.1</v>
      </c>
      <c r="F36" s="161">
        <v>423</v>
      </c>
      <c r="G36" s="168">
        <v>5</v>
      </c>
      <c r="H36" s="158">
        <v>44981</v>
      </c>
      <c r="I36" s="133" t="s">
        <v>35</v>
      </c>
    </row>
    <row r="37" spans="1:9" ht="26.1" customHeight="1" x14ac:dyDescent="0.25">
      <c r="A37" s="148">
        <v>35</v>
      </c>
      <c r="B37" s="154" t="s">
        <v>262</v>
      </c>
      <c r="C37" s="157" t="s">
        <v>266</v>
      </c>
      <c r="D37" s="310" t="s">
        <v>268</v>
      </c>
      <c r="E37" s="167">
        <v>2078.1899999999996</v>
      </c>
      <c r="F37" s="168">
        <v>390</v>
      </c>
      <c r="G37" s="168">
        <v>5</v>
      </c>
      <c r="H37" s="308">
        <v>45012</v>
      </c>
      <c r="I37" s="137" t="s">
        <v>38</v>
      </c>
    </row>
    <row r="38" spans="1:9" ht="26.1" customHeight="1" x14ac:dyDescent="0.25">
      <c r="A38" s="148">
        <v>36</v>
      </c>
      <c r="B38" s="132" t="s">
        <v>448</v>
      </c>
      <c r="C38" s="132" t="s">
        <v>447</v>
      </c>
      <c r="D38" s="162" t="s">
        <v>63</v>
      </c>
      <c r="E38" s="149">
        <v>1994.1999999999998</v>
      </c>
      <c r="F38" s="150">
        <v>533</v>
      </c>
      <c r="G38" s="150">
        <v>1</v>
      </c>
      <c r="H38" s="158">
        <v>45023</v>
      </c>
      <c r="I38" s="133" t="s">
        <v>105</v>
      </c>
    </row>
    <row r="39" spans="1:9" ht="26.1" customHeight="1" x14ac:dyDescent="0.25">
      <c r="A39" s="148">
        <v>37</v>
      </c>
      <c r="B39" s="154" t="s">
        <v>381</v>
      </c>
      <c r="C39" s="154" t="s">
        <v>381</v>
      </c>
      <c r="D39" s="162" t="s">
        <v>13</v>
      </c>
      <c r="E39" s="149">
        <v>1560.2</v>
      </c>
      <c r="F39" s="150">
        <v>281</v>
      </c>
      <c r="G39" s="150">
        <v>10</v>
      </c>
      <c r="H39" s="158">
        <v>45043</v>
      </c>
      <c r="I39" s="137" t="s">
        <v>119</v>
      </c>
    </row>
    <row r="40" spans="1:9" ht="26.1" customHeight="1" x14ac:dyDescent="0.25">
      <c r="A40" s="148">
        <v>38</v>
      </c>
      <c r="B40" s="154" t="s">
        <v>454</v>
      </c>
      <c r="C40" s="154" t="s">
        <v>453</v>
      </c>
      <c r="D40" s="162" t="s">
        <v>455</v>
      </c>
      <c r="E40" s="149">
        <v>1475.36</v>
      </c>
      <c r="F40" s="150">
        <v>240</v>
      </c>
      <c r="G40" s="150">
        <v>7</v>
      </c>
      <c r="H40" s="158">
        <v>45044</v>
      </c>
      <c r="I40" s="133" t="s">
        <v>457</v>
      </c>
    </row>
    <row r="41" spans="1:9" ht="26.1" customHeight="1" x14ac:dyDescent="0.25">
      <c r="A41" s="148">
        <v>39</v>
      </c>
      <c r="B41" s="154" t="s">
        <v>1229</v>
      </c>
      <c r="C41" s="132" t="s">
        <v>1230</v>
      </c>
      <c r="D41" s="162" t="s">
        <v>1231</v>
      </c>
      <c r="E41" s="149">
        <v>1225</v>
      </c>
      <c r="F41" s="150">
        <v>350</v>
      </c>
      <c r="G41" s="150">
        <v>1</v>
      </c>
      <c r="H41" s="158">
        <v>44696</v>
      </c>
      <c r="I41" s="133" t="s">
        <v>105</v>
      </c>
    </row>
    <row r="42" spans="1:9" ht="26.1" customHeight="1" x14ac:dyDescent="0.25">
      <c r="A42" s="148">
        <v>40</v>
      </c>
      <c r="B42" s="154" t="s">
        <v>832</v>
      </c>
      <c r="C42" s="132" t="s">
        <v>833</v>
      </c>
      <c r="D42" s="162" t="s">
        <v>834</v>
      </c>
      <c r="E42" s="149">
        <v>1194</v>
      </c>
      <c r="F42" s="150">
        <v>247</v>
      </c>
      <c r="G42" s="150">
        <v>1</v>
      </c>
      <c r="H42" s="158">
        <v>44807</v>
      </c>
      <c r="I42" s="133" t="s">
        <v>831</v>
      </c>
    </row>
    <row r="43" spans="1:9" ht="26.1" customHeight="1" x14ac:dyDescent="0.25">
      <c r="A43" s="148">
        <v>41</v>
      </c>
      <c r="B43" s="132" t="s">
        <v>835</v>
      </c>
      <c r="C43" s="132" t="s">
        <v>836</v>
      </c>
      <c r="D43" s="162" t="s">
        <v>837</v>
      </c>
      <c r="E43" s="149">
        <v>1208</v>
      </c>
      <c r="F43" s="150">
        <v>294</v>
      </c>
      <c r="G43" s="150">
        <v>1</v>
      </c>
      <c r="H43" s="158">
        <v>44716</v>
      </c>
      <c r="I43" s="133" t="s">
        <v>831</v>
      </c>
    </row>
    <row r="44" spans="1:9" ht="26.1" customHeight="1" x14ac:dyDescent="0.25">
      <c r="A44" s="148">
        <v>42</v>
      </c>
      <c r="B44" s="12" t="s">
        <v>175</v>
      </c>
      <c r="C44" s="12" t="s">
        <v>175</v>
      </c>
      <c r="D44" s="309" t="s">
        <v>13</v>
      </c>
      <c r="E44" s="149">
        <v>1189</v>
      </c>
      <c r="F44" s="150">
        <v>307</v>
      </c>
      <c r="G44" s="150">
        <v>1</v>
      </c>
      <c r="H44" s="158">
        <v>44659</v>
      </c>
      <c r="I44" s="133" t="s">
        <v>26</v>
      </c>
    </row>
    <row r="45" spans="1:9" ht="26.1" customHeight="1" x14ac:dyDescent="0.25">
      <c r="A45" s="148">
        <v>43</v>
      </c>
      <c r="B45" s="154" t="s">
        <v>263</v>
      </c>
      <c r="C45" s="154" t="s">
        <v>267</v>
      </c>
      <c r="D45" s="162" t="s">
        <v>278</v>
      </c>
      <c r="E45" s="149">
        <v>1101.4000000000001</v>
      </c>
      <c r="F45" s="150">
        <v>180</v>
      </c>
      <c r="G45" s="150">
        <v>4</v>
      </c>
      <c r="H45" s="158">
        <v>45012</v>
      </c>
      <c r="I45" s="159" t="s">
        <v>38</v>
      </c>
    </row>
    <row r="46" spans="1:9" ht="26.1" customHeight="1" x14ac:dyDescent="0.25">
      <c r="A46" s="148">
        <v>44</v>
      </c>
      <c r="B46" s="136" t="s">
        <v>702</v>
      </c>
      <c r="C46" s="136" t="s">
        <v>702</v>
      </c>
      <c r="D46" s="312" t="s">
        <v>63</v>
      </c>
      <c r="E46" s="160">
        <v>1085.96</v>
      </c>
      <c r="F46" s="161">
        <v>248</v>
      </c>
      <c r="G46" s="168">
        <v>6</v>
      </c>
      <c r="H46" s="155">
        <v>45072</v>
      </c>
      <c r="I46" s="13" t="s">
        <v>147</v>
      </c>
    </row>
    <row r="47" spans="1:9" ht="26.1" customHeight="1" x14ac:dyDescent="0.25">
      <c r="A47" s="148">
        <v>45</v>
      </c>
      <c r="B47" s="14" t="s">
        <v>146</v>
      </c>
      <c r="C47" s="14" t="s">
        <v>349</v>
      </c>
      <c r="D47" s="312" t="s">
        <v>63</v>
      </c>
      <c r="E47" s="44">
        <v>1076</v>
      </c>
      <c r="F47" s="45">
        <v>415</v>
      </c>
      <c r="G47" s="45">
        <v>2</v>
      </c>
      <c r="H47" s="115">
        <v>44967</v>
      </c>
      <c r="I47" s="128" t="s">
        <v>147</v>
      </c>
    </row>
    <row r="48" spans="1:9" ht="26.1" customHeight="1" x14ac:dyDescent="0.25">
      <c r="A48" s="148">
        <v>46</v>
      </c>
      <c r="B48" s="136" t="s">
        <v>675</v>
      </c>
      <c r="C48" s="136" t="s">
        <v>676</v>
      </c>
      <c r="D48" s="310" t="s">
        <v>188</v>
      </c>
      <c r="E48" s="167">
        <v>1050</v>
      </c>
      <c r="F48" s="168">
        <v>145</v>
      </c>
      <c r="G48" s="168">
        <v>1</v>
      </c>
      <c r="H48" s="158">
        <v>44414</v>
      </c>
      <c r="I48" s="159" t="s">
        <v>674</v>
      </c>
    </row>
    <row r="49" spans="1:9" ht="26.1" customHeight="1" x14ac:dyDescent="0.25">
      <c r="A49" s="148">
        <v>47</v>
      </c>
      <c r="B49" s="136" t="s">
        <v>357</v>
      </c>
      <c r="C49" s="169" t="s">
        <v>358</v>
      </c>
      <c r="D49" s="310" t="s">
        <v>10</v>
      </c>
      <c r="E49" s="167">
        <v>1039.18</v>
      </c>
      <c r="F49" s="168">
        <v>167</v>
      </c>
      <c r="G49" s="168">
        <v>5</v>
      </c>
      <c r="H49" s="158">
        <v>45037</v>
      </c>
      <c r="I49" s="159" t="s">
        <v>32</v>
      </c>
    </row>
    <row r="50" spans="1:9" ht="26.1" customHeight="1" x14ac:dyDescent="0.25">
      <c r="A50" s="148">
        <v>48</v>
      </c>
      <c r="B50" s="136" t="s">
        <v>654</v>
      </c>
      <c r="C50" s="132" t="s">
        <v>655</v>
      </c>
      <c r="D50" s="162" t="s">
        <v>63</v>
      </c>
      <c r="E50" s="149">
        <v>1015.75</v>
      </c>
      <c r="F50" s="150">
        <v>249</v>
      </c>
      <c r="G50" s="150">
        <v>14</v>
      </c>
      <c r="H50" s="158">
        <v>45065</v>
      </c>
      <c r="I50" s="133" t="s">
        <v>38</v>
      </c>
    </row>
    <row r="51" spans="1:9" ht="26.1" customHeight="1" x14ac:dyDescent="0.25">
      <c r="A51" s="148">
        <v>49</v>
      </c>
      <c r="B51" s="136" t="s">
        <v>668</v>
      </c>
      <c r="C51" s="136" t="s">
        <v>669</v>
      </c>
      <c r="D51" s="310" t="s">
        <v>113</v>
      </c>
      <c r="E51" s="167">
        <v>969.5</v>
      </c>
      <c r="F51" s="168">
        <v>178</v>
      </c>
      <c r="G51" s="168">
        <v>7</v>
      </c>
      <c r="H51" s="158">
        <v>45052</v>
      </c>
      <c r="I51" s="159" t="s">
        <v>82</v>
      </c>
    </row>
    <row r="52" spans="1:9" ht="26.1" customHeight="1" x14ac:dyDescent="0.25">
      <c r="A52" s="148">
        <v>50</v>
      </c>
      <c r="B52" s="157" t="s">
        <v>451</v>
      </c>
      <c r="C52" s="157" t="s">
        <v>451</v>
      </c>
      <c r="D52" s="310" t="s">
        <v>396</v>
      </c>
      <c r="E52" s="167">
        <v>752.22</v>
      </c>
      <c r="F52" s="168">
        <v>127</v>
      </c>
      <c r="G52" s="168">
        <v>4</v>
      </c>
      <c r="H52" s="158">
        <v>45030</v>
      </c>
      <c r="I52" s="159" t="s">
        <v>452</v>
      </c>
    </row>
    <row r="53" spans="1:9" ht="26.1" customHeight="1" x14ac:dyDescent="0.25">
      <c r="A53" s="148">
        <v>51</v>
      </c>
      <c r="B53" s="136" t="s">
        <v>697</v>
      </c>
      <c r="C53" s="136" t="s">
        <v>698</v>
      </c>
      <c r="D53" s="310" t="s">
        <v>699</v>
      </c>
      <c r="E53" s="167">
        <v>750.3</v>
      </c>
      <c r="F53" s="168">
        <v>145</v>
      </c>
      <c r="G53" s="168">
        <v>11</v>
      </c>
      <c r="H53" s="158">
        <v>45059</v>
      </c>
      <c r="I53" s="159" t="s">
        <v>123</v>
      </c>
    </row>
    <row r="54" spans="1:9" ht="26.1" customHeight="1" x14ac:dyDescent="0.25">
      <c r="A54" s="148">
        <v>52</v>
      </c>
      <c r="B54" s="136" t="s">
        <v>862</v>
      </c>
      <c r="C54" s="132" t="s">
        <v>863</v>
      </c>
      <c r="D54" s="162" t="s">
        <v>407</v>
      </c>
      <c r="E54" s="149">
        <v>619</v>
      </c>
      <c r="F54" s="150">
        <v>178</v>
      </c>
      <c r="G54" s="150">
        <v>1</v>
      </c>
      <c r="H54" s="158">
        <v>42654</v>
      </c>
      <c r="I54" s="133" t="s">
        <v>831</v>
      </c>
    </row>
    <row r="55" spans="1:9" ht="26.1" customHeight="1" x14ac:dyDescent="0.25">
      <c r="A55" s="148">
        <v>53</v>
      </c>
      <c r="B55" s="136" t="s">
        <v>374</v>
      </c>
      <c r="C55" s="132" t="s">
        <v>375</v>
      </c>
      <c r="D55" s="162" t="s">
        <v>344</v>
      </c>
      <c r="E55" s="149">
        <v>596.54999999999995</v>
      </c>
      <c r="F55" s="150">
        <v>141</v>
      </c>
      <c r="G55" s="150">
        <v>5</v>
      </c>
      <c r="H55" s="158">
        <v>45030</v>
      </c>
      <c r="I55" s="133" t="s">
        <v>82</v>
      </c>
    </row>
    <row r="56" spans="1:9" ht="26.1" customHeight="1" x14ac:dyDescent="0.25">
      <c r="A56" s="148">
        <v>54</v>
      </c>
      <c r="B56" s="136" t="s">
        <v>864</v>
      </c>
      <c r="C56" s="132" t="s">
        <v>865</v>
      </c>
      <c r="D56" s="162" t="s">
        <v>162</v>
      </c>
      <c r="E56" s="149">
        <v>596</v>
      </c>
      <c r="F56" s="150">
        <v>149</v>
      </c>
      <c r="G56" s="150">
        <v>1</v>
      </c>
      <c r="H56" s="158">
        <v>42301</v>
      </c>
      <c r="I56" s="133" t="s">
        <v>831</v>
      </c>
    </row>
    <row r="57" spans="1:9" ht="26.1" customHeight="1" x14ac:dyDescent="0.25">
      <c r="A57" s="148">
        <v>55</v>
      </c>
      <c r="B57" s="12" t="s">
        <v>690</v>
      </c>
      <c r="C57" s="12" t="s">
        <v>691</v>
      </c>
      <c r="D57" s="162" t="s">
        <v>10</v>
      </c>
      <c r="E57" s="149">
        <v>594.53</v>
      </c>
      <c r="F57" s="150">
        <v>93</v>
      </c>
      <c r="G57" s="150">
        <v>2</v>
      </c>
      <c r="H57" s="158">
        <v>45051</v>
      </c>
      <c r="I57" s="133" t="s">
        <v>457</v>
      </c>
    </row>
    <row r="58" spans="1:9" ht="26.1" customHeight="1" x14ac:dyDescent="0.25">
      <c r="A58" s="148">
        <v>56</v>
      </c>
      <c r="B58" s="136" t="s">
        <v>246</v>
      </c>
      <c r="C58" s="132" t="s">
        <v>247</v>
      </c>
      <c r="D58" s="162" t="s">
        <v>10</v>
      </c>
      <c r="E58" s="149">
        <v>529.20000000000005</v>
      </c>
      <c r="F58" s="150">
        <v>91</v>
      </c>
      <c r="G58" s="150">
        <v>3</v>
      </c>
      <c r="H58" s="158">
        <v>44678</v>
      </c>
      <c r="I58" s="133" t="s">
        <v>32</v>
      </c>
    </row>
    <row r="59" spans="1:9" ht="26.1" customHeight="1" x14ac:dyDescent="0.25">
      <c r="A59" s="148">
        <v>57</v>
      </c>
      <c r="B59" s="154" t="s">
        <v>443</v>
      </c>
      <c r="C59" s="154" t="s">
        <v>444</v>
      </c>
      <c r="D59" s="162" t="s">
        <v>188</v>
      </c>
      <c r="E59" s="149">
        <v>524</v>
      </c>
      <c r="F59" s="150">
        <v>144</v>
      </c>
      <c r="G59" s="150">
        <v>1</v>
      </c>
      <c r="H59" s="158">
        <v>45016</v>
      </c>
      <c r="I59" s="170" t="s">
        <v>147</v>
      </c>
    </row>
    <row r="60" spans="1:9" ht="26.1" customHeight="1" x14ac:dyDescent="0.25">
      <c r="A60" s="148">
        <v>58</v>
      </c>
      <c r="B60" s="154" t="s">
        <v>1278</v>
      </c>
      <c r="C60" s="132" t="s">
        <v>1277</v>
      </c>
      <c r="D60" s="162" t="s">
        <v>113</v>
      </c>
      <c r="E60" s="149">
        <v>484</v>
      </c>
      <c r="F60" s="150">
        <v>17</v>
      </c>
      <c r="G60" s="150">
        <v>1</v>
      </c>
      <c r="H60" s="158">
        <v>43812</v>
      </c>
      <c r="I60" s="133" t="s">
        <v>400</v>
      </c>
    </row>
    <row r="61" spans="1:9" ht="26.1" customHeight="1" x14ac:dyDescent="0.25">
      <c r="A61" s="148">
        <v>59</v>
      </c>
      <c r="B61" s="154" t="s">
        <v>854</v>
      </c>
      <c r="C61" s="132" t="s">
        <v>855</v>
      </c>
      <c r="D61" s="162" t="s">
        <v>419</v>
      </c>
      <c r="E61" s="149">
        <v>461</v>
      </c>
      <c r="F61" s="150">
        <v>86</v>
      </c>
      <c r="G61" s="21">
        <v>1</v>
      </c>
      <c r="H61" s="115">
        <v>44080</v>
      </c>
      <c r="I61" s="13" t="s">
        <v>831</v>
      </c>
    </row>
    <row r="62" spans="1:9" ht="26.1" customHeight="1" x14ac:dyDescent="0.25">
      <c r="A62" s="148">
        <v>60</v>
      </c>
      <c r="B62" s="132" t="s">
        <v>356</v>
      </c>
      <c r="C62" s="165" t="s">
        <v>355</v>
      </c>
      <c r="D62" s="162" t="s">
        <v>10</v>
      </c>
      <c r="E62" s="149">
        <v>437.06</v>
      </c>
      <c r="F62" s="150">
        <v>64</v>
      </c>
      <c r="G62" s="150">
        <v>3</v>
      </c>
      <c r="H62" s="158">
        <v>45023</v>
      </c>
      <c r="I62" s="133" t="s">
        <v>32</v>
      </c>
    </row>
    <row r="63" spans="1:9" ht="26.1" customHeight="1" x14ac:dyDescent="0.25">
      <c r="A63" s="148">
        <v>61</v>
      </c>
      <c r="B63" s="164" t="s">
        <v>652</v>
      </c>
      <c r="C63" s="132" t="s">
        <v>653</v>
      </c>
      <c r="D63" s="162" t="s">
        <v>113</v>
      </c>
      <c r="E63" s="149">
        <v>405</v>
      </c>
      <c r="F63" s="150">
        <v>105</v>
      </c>
      <c r="G63" s="150">
        <v>1</v>
      </c>
      <c r="H63" s="158">
        <v>44316</v>
      </c>
      <c r="I63" s="133" t="s">
        <v>38</v>
      </c>
    </row>
    <row r="64" spans="1:9" ht="26.1" customHeight="1" x14ac:dyDescent="0.25">
      <c r="A64" s="148">
        <v>62</v>
      </c>
      <c r="B64" s="136" t="s">
        <v>692</v>
      </c>
      <c r="C64" s="132" t="s">
        <v>693</v>
      </c>
      <c r="D64" s="162" t="s">
        <v>10</v>
      </c>
      <c r="E64" s="149">
        <v>402.72</v>
      </c>
      <c r="F64" s="150">
        <v>65</v>
      </c>
      <c r="G64" s="150">
        <v>2</v>
      </c>
      <c r="H64" s="158">
        <v>45058</v>
      </c>
      <c r="I64" s="133" t="s">
        <v>457</v>
      </c>
    </row>
    <row r="65" spans="1:9" ht="26.1" customHeight="1" x14ac:dyDescent="0.25">
      <c r="A65" s="148">
        <v>63</v>
      </c>
      <c r="B65" s="157" t="s">
        <v>261</v>
      </c>
      <c r="C65" s="154" t="s">
        <v>264</v>
      </c>
      <c r="D65" s="162" t="s">
        <v>60</v>
      </c>
      <c r="E65" s="149">
        <v>342.3</v>
      </c>
      <c r="F65" s="150">
        <v>92</v>
      </c>
      <c r="G65" s="150">
        <v>3</v>
      </c>
      <c r="H65" s="158">
        <v>45012</v>
      </c>
      <c r="I65" s="133" t="s">
        <v>38</v>
      </c>
    </row>
    <row r="66" spans="1:9" ht="26.1" customHeight="1" x14ac:dyDescent="0.25">
      <c r="A66" s="148">
        <v>64</v>
      </c>
      <c r="B66" s="136" t="s">
        <v>207</v>
      </c>
      <c r="C66" s="132" t="s">
        <v>208</v>
      </c>
      <c r="D66" s="162" t="s">
        <v>10</v>
      </c>
      <c r="E66" s="149">
        <v>312</v>
      </c>
      <c r="F66" s="150">
        <v>104</v>
      </c>
      <c r="G66" s="150">
        <v>1</v>
      </c>
      <c r="H66" s="158">
        <v>44792</v>
      </c>
      <c r="I66" s="133" t="s">
        <v>46</v>
      </c>
    </row>
    <row r="67" spans="1:9" ht="26.1" customHeight="1" x14ac:dyDescent="0.25">
      <c r="A67" s="148">
        <v>65</v>
      </c>
      <c r="B67" s="136" t="s">
        <v>226</v>
      </c>
      <c r="C67" s="136" t="s">
        <v>227</v>
      </c>
      <c r="D67" s="310" t="s">
        <v>10</v>
      </c>
      <c r="E67" s="167">
        <v>258.13</v>
      </c>
      <c r="F67" s="168">
        <v>87</v>
      </c>
      <c r="G67" s="168">
        <v>2</v>
      </c>
      <c r="H67" s="308">
        <v>44400</v>
      </c>
      <c r="I67" s="172" t="s">
        <v>11</v>
      </c>
    </row>
    <row r="68" spans="1:9" ht="26.1" customHeight="1" x14ac:dyDescent="0.25">
      <c r="A68" s="148">
        <v>66</v>
      </c>
      <c r="B68" s="132" t="s">
        <v>706</v>
      </c>
      <c r="C68" s="136" t="s">
        <v>707</v>
      </c>
      <c r="D68" s="310" t="s">
        <v>708</v>
      </c>
      <c r="E68" s="167">
        <v>198.4</v>
      </c>
      <c r="F68" s="168">
        <v>66</v>
      </c>
      <c r="G68" s="168">
        <v>1</v>
      </c>
      <c r="H68" s="308">
        <v>43748</v>
      </c>
      <c r="I68" s="172" t="s">
        <v>117</v>
      </c>
    </row>
    <row r="69" spans="1:9" ht="26.1" customHeight="1" x14ac:dyDescent="0.25">
      <c r="A69" s="148">
        <v>67</v>
      </c>
      <c r="B69" s="132" t="s">
        <v>36</v>
      </c>
      <c r="C69" s="136" t="s">
        <v>37</v>
      </c>
      <c r="D69" s="310" t="s">
        <v>10</v>
      </c>
      <c r="E69" s="167">
        <v>160.69999999999999</v>
      </c>
      <c r="F69" s="168">
        <v>23</v>
      </c>
      <c r="G69" s="150">
        <v>2</v>
      </c>
      <c r="H69" s="308">
        <v>44967</v>
      </c>
      <c r="I69" s="172" t="s">
        <v>38</v>
      </c>
    </row>
    <row r="70" spans="1:9" ht="26.1" customHeight="1" x14ac:dyDescent="0.25">
      <c r="A70" s="148">
        <v>68</v>
      </c>
      <c r="B70" s="154" t="s">
        <v>440</v>
      </c>
      <c r="C70" s="154" t="s">
        <v>439</v>
      </c>
      <c r="D70" s="162" t="s">
        <v>63</v>
      </c>
      <c r="E70" s="149">
        <v>151</v>
      </c>
      <c r="F70" s="150">
        <v>27</v>
      </c>
      <c r="G70" s="150">
        <v>2</v>
      </c>
      <c r="H70" s="158">
        <v>45030</v>
      </c>
      <c r="I70" s="133" t="s">
        <v>35</v>
      </c>
    </row>
    <row r="71" spans="1:9" ht="26.1" customHeight="1" x14ac:dyDescent="0.25">
      <c r="A71" s="148">
        <v>69</v>
      </c>
      <c r="B71" s="154" t="s">
        <v>248</v>
      </c>
      <c r="C71" s="132" t="s">
        <v>249</v>
      </c>
      <c r="D71" s="162" t="s">
        <v>13</v>
      </c>
      <c r="E71" s="149">
        <v>145</v>
      </c>
      <c r="F71" s="150">
        <v>29</v>
      </c>
      <c r="G71" s="150">
        <v>1</v>
      </c>
      <c r="H71" s="158">
        <v>41544</v>
      </c>
      <c r="I71" s="133" t="s">
        <v>250</v>
      </c>
    </row>
    <row r="72" spans="1:9" ht="26.1" customHeight="1" x14ac:dyDescent="0.25">
      <c r="A72" s="148">
        <v>70</v>
      </c>
      <c r="B72" s="154" t="s">
        <v>260</v>
      </c>
      <c r="C72" s="154" t="s">
        <v>265</v>
      </c>
      <c r="D72" s="162" t="s">
        <v>277</v>
      </c>
      <c r="E72" s="149">
        <v>140</v>
      </c>
      <c r="F72" s="150">
        <v>37</v>
      </c>
      <c r="G72" s="150">
        <v>2</v>
      </c>
      <c r="H72" s="158">
        <v>45012</v>
      </c>
      <c r="I72" s="133" t="s">
        <v>38</v>
      </c>
    </row>
    <row r="73" spans="1:9" ht="26.1" customHeight="1" x14ac:dyDescent="0.25">
      <c r="A73" s="148">
        <v>71</v>
      </c>
      <c r="B73" s="132" t="s">
        <v>191</v>
      </c>
      <c r="C73" s="132" t="s">
        <v>191</v>
      </c>
      <c r="D73" s="162" t="s">
        <v>13</v>
      </c>
      <c r="E73" s="149">
        <v>120</v>
      </c>
      <c r="F73" s="150">
        <v>24</v>
      </c>
      <c r="G73" s="150">
        <v>1</v>
      </c>
      <c r="H73" s="158">
        <v>44834</v>
      </c>
      <c r="I73" s="173" t="s">
        <v>38</v>
      </c>
    </row>
    <row r="74" spans="1:9" ht="26.1" customHeight="1" x14ac:dyDescent="0.25">
      <c r="A74" s="148">
        <v>72</v>
      </c>
      <c r="B74" s="154" t="s">
        <v>280</v>
      </c>
      <c r="C74" s="132" t="s">
        <v>279</v>
      </c>
      <c r="D74" s="162" t="s">
        <v>281</v>
      </c>
      <c r="E74" s="149">
        <v>117</v>
      </c>
      <c r="F74" s="150">
        <v>24</v>
      </c>
      <c r="G74" s="150">
        <v>1</v>
      </c>
      <c r="H74" s="158">
        <v>45012</v>
      </c>
      <c r="I74" s="133" t="s">
        <v>38</v>
      </c>
    </row>
    <row r="75" spans="1:9" ht="26.1" customHeight="1" x14ac:dyDescent="0.25">
      <c r="A75" s="148">
        <v>73</v>
      </c>
      <c r="B75" s="132" t="s">
        <v>373</v>
      </c>
      <c r="C75" s="132" t="s">
        <v>372</v>
      </c>
      <c r="D75" s="162" t="s">
        <v>344</v>
      </c>
      <c r="E75" s="149">
        <v>112.62</v>
      </c>
      <c r="F75" s="150">
        <v>18</v>
      </c>
      <c r="G75" s="150">
        <v>3</v>
      </c>
      <c r="H75" s="158">
        <v>45044</v>
      </c>
      <c r="I75" s="133" t="s">
        <v>82</v>
      </c>
    </row>
    <row r="76" spans="1:9" ht="26.1" customHeight="1" x14ac:dyDescent="0.25">
      <c r="A76" s="148">
        <v>74</v>
      </c>
      <c r="B76" s="171" t="s">
        <v>686</v>
      </c>
      <c r="C76" s="132" t="s">
        <v>687</v>
      </c>
      <c r="D76" s="162" t="s">
        <v>10</v>
      </c>
      <c r="E76" s="149">
        <v>100</v>
      </c>
      <c r="F76" s="150">
        <v>20</v>
      </c>
      <c r="G76" s="150">
        <v>1</v>
      </c>
      <c r="H76" s="158">
        <v>44792</v>
      </c>
      <c r="I76" s="133" t="s">
        <v>71</v>
      </c>
    </row>
    <row r="77" spans="1:9" ht="26.1" customHeight="1" x14ac:dyDescent="0.25">
      <c r="A77" s="148">
        <v>75</v>
      </c>
      <c r="B77" s="131" t="s">
        <v>80</v>
      </c>
      <c r="C77" s="131" t="s">
        <v>351</v>
      </c>
      <c r="D77" s="162" t="s">
        <v>81</v>
      </c>
      <c r="E77" s="149">
        <v>97.7</v>
      </c>
      <c r="F77" s="150">
        <v>15</v>
      </c>
      <c r="G77" s="150">
        <v>1</v>
      </c>
      <c r="H77" s="158">
        <v>44939</v>
      </c>
      <c r="I77" s="133" t="s">
        <v>82</v>
      </c>
    </row>
    <row r="78" spans="1:9" ht="26.1" customHeight="1" x14ac:dyDescent="0.25">
      <c r="A78" s="148">
        <v>76</v>
      </c>
      <c r="B78" s="154" t="s">
        <v>286</v>
      </c>
      <c r="C78" s="132" t="s">
        <v>292</v>
      </c>
      <c r="D78" s="162" t="s">
        <v>63</v>
      </c>
      <c r="E78" s="149">
        <v>93</v>
      </c>
      <c r="F78" s="150">
        <v>15</v>
      </c>
      <c r="G78" s="150">
        <v>2</v>
      </c>
      <c r="H78" s="158">
        <v>45012</v>
      </c>
      <c r="I78" s="133" t="s">
        <v>38</v>
      </c>
    </row>
    <row r="79" spans="1:9" ht="26.1" customHeight="1" x14ac:dyDescent="0.25">
      <c r="A79" s="148">
        <v>77</v>
      </c>
      <c r="B79" s="154" t="s">
        <v>283</v>
      </c>
      <c r="C79" s="132" t="s">
        <v>293</v>
      </c>
      <c r="D79" s="162" t="s">
        <v>63</v>
      </c>
      <c r="E79" s="149">
        <v>86.8</v>
      </c>
      <c r="F79" s="150">
        <v>18</v>
      </c>
      <c r="G79" s="150">
        <v>2</v>
      </c>
      <c r="H79" s="158">
        <v>45012</v>
      </c>
      <c r="I79" s="133" t="s">
        <v>38</v>
      </c>
    </row>
    <row r="80" spans="1:9" ht="26.1" customHeight="1" x14ac:dyDescent="0.25">
      <c r="A80" s="148">
        <v>78</v>
      </c>
      <c r="B80" s="132" t="s">
        <v>114</v>
      </c>
      <c r="C80" s="132" t="s">
        <v>115</v>
      </c>
      <c r="D80" s="162" t="s">
        <v>116</v>
      </c>
      <c r="E80" s="149">
        <v>85</v>
      </c>
      <c r="F80" s="150">
        <v>15</v>
      </c>
      <c r="G80" s="150">
        <v>1</v>
      </c>
      <c r="H80" s="158">
        <v>44896</v>
      </c>
      <c r="I80" s="133" t="s">
        <v>117</v>
      </c>
    </row>
    <row r="81" spans="1:9" ht="26.1" customHeight="1" x14ac:dyDescent="0.25">
      <c r="A81" s="148">
        <v>79</v>
      </c>
      <c r="B81" s="132" t="s">
        <v>371</v>
      </c>
      <c r="C81" s="132" t="s">
        <v>370</v>
      </c>
      <c r="D81" s="162" t="s">
        <v>277</v>
      </c>
      <c r="E81" s="149">
        <v>69</v>
      </c>
      <c r="F81" s="150">
        <v>13</v>
      </c>
      <c r="G81" s="150">
        <v>1</v>
      </c>
      <c r="H81" s="158">
        <v>43987</v>
      </c>
      <c r="I81" s="133" t="s">
        <v>38</v>
      </c>
    </row>
    <row r="82" spans="1:9" ht="26.1" customHeight="1" x14ac:dyDescent="0.25">
      <c r="A82" s="148">
        <v>80</v>
      </c>
      <c r="B82" s="174" t="s">
        <v>377</v>
      </c>
      <c r="C82" s="157" t="s">
        <v>376</v>
      </c>
      <c r="D82" s="162" t="s">
        <v>63</v>
      </c>
      <c r="E82" s="149">
        <v>69</v>
      </c>
      <c r="F82" s="150">
        <v>12</v>
      </c>
      <c r="G82" s="150">
        <v>5</v>
      </c>
      <c r="H82" s="158">
        <v>45044</v>
      </c>
      <c r="I82" s="133" t="s">
        <v>117</v>
      </c>
    </row>
    <row r="83" spans="1:9" ht="26.1" customHeight="1" x14ac:dyDescent="0.25">
      <c r="A83" s="148">
        <v>81</v>
      </c>
      <c r="B83" s="132" t="s">
        <v>670</v>
      </c>
      <c r="C83" s="132" t="s">
        <v>671</v>
      </c>
      <c r="D83" s="162" t="s">
        <v>113</v>
      </c>
      <c r="E83" s="149">
        <v>65</v>
      </c>
      <c r="F83" s="150">
        <v>13</v>
      </c>
      <c r="G83" s="150">
        <v>1</v>
      </c>
      <c r="H83" s="158">
        <v>44673</v>
      </c>
      <c r="I83" s="133" t="s">
        <v>82</v>
      </c>
    </row>
    <row r="84" spans="1:9" ht="26.1" customHeight="1" x14ac:dyDescent="0.25">
      <c r="A84" s="148">
        <v>82</v>
      </c>
      <c r="B84" s="132" t="s">
        <v>209</v>
      </c>
      <c r="C84" s="132" t="s">
        <v>210</v>
      </c>
      <c r="D84" s="162" t="s">
        <v>188</v>
      </c>
      <c r="E84" s="149">
        <v>59.5</v>
      </c>
      <c r="F84" s="150">
        <v>19</v>
      </c>
      <c r="G84" s="150">
        <v>2</v>
      </c>
      <c r="H84" s="158">
        <v>44855</v>
      </c>
      <c r="I84" s="133" t="s">
        <v>26</v>
      </c>
    </row>
    <row r="85" spans="1:9" ht="26.1" customHeight="1" x14ac:dyDescent="0.25">
      <c r="A85" s="148">
        <v>83</v>
      </c>
      <c r="B85" s="132" t="s">
        <v>672</v>
      </c>
      <c r="C85" s="132" t="s">
        <v>673</v>
      </c>
      <c r="D85" s="162" t="s">
        <v>113</v>
      </c>
      <c r="E85" s="149">
        <v>50.46</v>
      </c>
      <c r="F85" s="150">
        <v>11</v>
      </c>
      <c r="G85" s="150">
        <v>1</v>
      </c>
      <c r="H85" s="158">
        <v>43112</v>
      </c>
      <c r="I85" s="133" t="s">
        <v>82</v>
      </c>
    </row>
    <row r="86" spans="1:9" ht="26.1" customHeight="1" x14ac:dyDescent="0.25">
      <c r="A86" s="148">
        <v>84</v>
      </c>
      <c r="B86" s="154" t="s">
        <v>325</v>
      </c>
      <c r="C86" s="154" t="s">
        <v>326</v>
      </c>
      <c r="D86" s="162" t="s">
        <v>327</v>
      </c>
      <c r="E86" s="149">
        <v>44.6</v>
      </c>
      <c r="F86" s="150">
        <v>6</v>
      </c>
      <c r="G86" s="150">
        <v>1</v>
      </c>
      <c r="H86" s="158">
        <v>45009</v>
      </c>
      <c r="I86" s="133" t="s">
        <v>46</v>
      </c>
    </row>
    <row r="87" spans="1:9" ht="26.1" customHeight="1" x14ac:dyDescent="0.25">
      <c r="A87" s="148">
        <v>85</v>
      </c>
      <c r="B87" s="132" t="s">
        <v>64</v>
      </c>
      <c r="C87" s="132" t="s">
        <v>65</v>
      </c>
      <c r="D87" s="162" t="s">
        <v>66</v>
      </c>
      <c r="E87" s="149">
        <v>44.5</v>
      </c>
      <c r="F87" s="150">
        <v>6</v>
      </c>
      <c r="G87" s="150">
        <v>1</v>
      </c>
      <c r="H87" s="158">
        <v>44960</v>
      </c>
      <c r="I87" s="133" t="s">
        <v>11</v>
      </c>
    </row>
    <row r="88" spans="1:9" ht="26.1" customHeight="1" x14ac:dyDescent="0.25">
      <c r="A88" s="148">
        <v>86</v>
      </c>
      <c r="B88" s="164" t="s">
        <v>437</v>
      </c>
      <c r="C88" s="164" t="s">
        <v>438</v>
      </c>
      <c r="D88" s="162" t="s">
        <v>10</v>
      </c>
      <c r="E88" s="149">
        <v>28.7</v>
      </c>
      <c r="F88" s="150">
        <v>4</v>
      </c>
      <c r="G88" s="150">
        <v>1</v>
      </c>
      <c r="H88" s="155">
        <v>45030</v>
      </c>
      <c r="I88" s="152" t="s">
        <v>18</v>
      </c>
    </row>
    <row r="89" spans="1:9" ht="26.1" customHeight="1" x14ac:dyDescent="0.25">
      <c r="A89" s="148">
        <v>87</v>
      </c>
      <c r="B89" s="132" t="s">
        <v>367</v>
      </c>
      <c r="C89" s="132" t="s">
        <v>367</v>
      </c>
      <c r="D89" s="162" t="s">
        <v>13</v>
      </c>
      <c r="E89" s="149">
        <v>20.75</v>
      </c>
      <c r="F89" s="150">
        <v>16</v>
      </c>
      <c r="G89" s="150">
        <v>1</v>
      </c>
      <c r="H89" s="158">
        <v>45026</v>
      </c>
      <c r="I89" s="152" t="s">
        <v>38</v>
      </c>
    </row>
    <row r="90" spans="1:9" ht="26.1" customHeight="1" x14ac:dyDescent="0.25">
      <c r="A90" s="148">
        <v>88</v>
      </c>
      <c r="B90" s="132" t="s">
        <v>651</v>
      </c>
      <c r="C90" s="132" t="s">
        <v>294</v>
      </c>
      <c r="D90" s="162" t="s">
        <v>87</v>
      </c>
      <c r="E90" s="149">
        <v>16</v>
      </c>
      <c r="F90" s="150">
        <v>3</v>
      </c>
      <c r="G90" s="150">
        <v>1</v>
      </c>
      <c r="H90" s="158">
        <v>45012</v>
      </c>
      <c r="I90" s="152" t="s">
        <v>38</v>
      </c>
    </row>
    <row r="91" spans="1:9" ht="26.1" customHeight="1" x14ac:dyDescent="0.25">
      <c r="A91" s="148">
        <v>89</v>
      </c>
      <c r="B91" s="171" t="s">
        <v>88</v>
      </c>
      <c r="C91" s="132" t="s">
        <v>88</v>
      </c>
      <c r="D91" s="162" t="s">
        <v>13</v>
      </c>
      <c r="E91" s="149">
        <v>14.8</v>
      </c>
      <c r="F91" s="150">
        <v>2</v>
      </c>
      <c r="G91" s="150">
        <v>1</v>
      </c>
      <c r="H91" s="158">
        <v>44848</v>
      </c>
      <c r="I91" s="133" t="s">
        <v>89</v>
      </c>
    </row>
    <row r="92" spans="1:9" ht="25.5" customHeight="1" thickBot="1" x14ac:dyDescent="0.3">
      <c r="A92" s="175"/>
      <c r="B92" s="171"/>
      <c r="C92" s="171"/>
      <c r="D92" s="176"/>
      <c r="E92" s="167"/>
      <c r="F92" s="168"/>
      <c r="G92" s="177"/>
      <c r="H92" s="178"/>
      <c r="I92" s="176"/>
    </row>
    <row r="93" spans="1:9" ht="25.5" customHeight="1" thickBot="1" x14ac:dyDescent="0.3">
      <c r="A93" s="121"/>
      <c r="B93" s="130"/>
      <c r="C93" s="130"/>
      <c r="D93" s="120"/>
      <c r="E93" s="83">
        <f>SUM(E3:E91)</f>
        <v>970009.38999999978</v>
      </c>
      <c r="F93" s="179">
        <f>SUM(F3:F91)</f>
        <v>155677</v>
      </c>
      <c r="G93" s="121"/>
      <c r="H93" s="123"/>
      <c r="I93" s="120"/>
    </row>
    <row r="94" spans="1:9" ht="25.5" customHeight="1" x14ac:dyDescent="0.25"/>
  </sheetData>
  <mergeCells count="1">
    <mergeCell ref="A1:I1"/>
  </mergeCells>
  <conditionalFormatting sqref="E52">
    <cfRule type="duplicateValues" dxfId="2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BAB0-4FD3-40D0-8E06-BD1A9F0BF7B1}">
  <dimension ref="A1:J102"/>
  <sheetViews>
    <sheetView topLeftCell="A42" zoomScale="75" zoomScaleNormal="75" workbookViewId="0">
      <selection activeCell="E64" sqref="E64"/>
    </sheetView>
  </sheetViews>
  <sheetFormatPr defaultColWidth="0" defaultRowHeight="15" zeroHeight="1" x14ac:dyDescent="0.25"/>
  <cols>
    <col min="1" max="1" width="5.7109375" style="142" customWidth="1"/>
    <col min="2" max="3" width="30.7109375" style="143" customWidth="1"/>
    <col min="4" max="4" width="20.7109375" style="315" customWidth="1"/>
    <col min="5" max="5" width="20.7109375" style="144" customWidth="1"/>
    <col min="6" max="6" width="20.7109375" style="145" customWidth="1"/>
    <col min="7" max="7" width="20.7109375" style="142" customWidth="1"/>
    <col min="8" max="8" width="20.7109375" style="147" customWidth="1"/>
    <col min="9" max="9" width="30.7109375" style="143" customWidth="1"/>
    <col min="10" max="16384" width="8.85546875" style="15" hidden="1"/>
  </cols>
  <sheetData>
    <row r="1" spans="1:10" s="138" customFormat="1" ht="50.1" customHeight="1" x14ac:dyDescent="0.25">
      <c r="A1" s="325" t="s">
        <v>742</v>
      </c>
      <c r="B1" s="325"/>
      <c r="C1" s="325"/>
      <c r="D1" s="325"/>
      <c r="E1" s="325"/>
      <c r="F1" s="325"/>
      <c r="G1" s="325"/>
      <c r="H1" s="325"/>
      <c r="I1" s="325"/>
    </row>
    <row r="2" spans="1:10" ht="30" customHeight="1" x14ac:dyDescent="0.25">
      <c r="A2" s="186" t="s">
        <v>644</v>
      </c>
      <c r="B2" s="187" t="s">
        <v>0</v>
      </c>
      <c r="C2" s="188" t="s">
        <v>1</v>
      </c>
      <c r="D2" s="187" t="s">
        <v>2</v>
      </c>
      <c r="E2" s="189" t="s">
        <v>3</v>
      </c>
      <c r="F2" s="190" t="s">
        <v>4</v>
      </c>
      <c r="G2" s="191" t="s">
        <v>5</v>
      </c>
      <c r="H2" s="192" t="s">
        <v>6</v>
      </c>
      <c r="I2" s="193" t="s">
        <v>7</v>
      </c>
      <c r="J2" s="210" t="s">
        <v>838</v>
      </c>
    </row>
    <row r="3" spans="1:10" ht="26.1" customHeight="1" x14ac:dyDescent="0.25">
      <c r="A3" s="194">
        <v>1</v>
      </c>
      <c r="B3" s="132" t="s">
        <v>744</v>
      </c>
      <c r="C3" s="132" t="s">
        <v>743</v>
      </c>
      <c r="D3" s="162" t="s">
        <v>10</v>
      </c>
      <c r="E3" s="149">
        <v>260230.14</v>
      </c>
      <c r="F3" s="150">
        <v>43719</v>
      </c>
      <c r="G3" s="148">
        <v>18</v>
      </c>
      <c r="H3" s="156">
        <v>45079</v>
      </c>
      <c r="I3" s="159" t="s">
        <v>46</v>
      </c>
      <c r="J3" s="209"/>
    </row>
    <row r="4" spans="1:10" ht="26.1" customHeight="1" x14ac:dyDescent="0.25">
      <c r="A4" s="194">
        <v>2</v>
      </c>
      <c r="B4" s="154" t="s">
        <v>783</v>
      </c>
      <c r="C4" s="132" t="s">
        <v>784</v>
      </c>
      <c r="D4" s="162" t="s">
        <v>10</v>
      </c>
      <c r="E4" s="149">
        <v>194074.99</v>
      </c>
      <c r="F4" s="150">
        <v>39230</v>
      </c>
      <c r="G4" s="148">
        <v>29</v>
      </c>
      <c r="H4" s="156">
        <v>45093</v>
      </c>
      <c r="I4" s="159" t="s">
        <v>11</v>
      </c>
      <c r="J4" s="209"/>
    </row>
    <row r="5" spans="1:10" ht="26.1" customHeight="1" x14ac:dyDescent="0.25">
      <c r="A5" s="194">
        <v>3</v>
      </c>
      <c r="B5" s="132" t="s">
        <v>785</v>
      </c>
      <c r="C5" s="132" t="s">
        <v>786</v>
      </c>
      <c r="D5" s="162" t="s">
        <v>10</v>
      </c>
      <c r="E5" s="149">
        <v>133536.75</v>
      </c>
      <c r="F5" s="150">
        <v>20410</v>
      </c>
      <c r="G5" s="148">
        <v>24</v>
      </c>
      <c r="H5" s="156">
        <v>45086</v>
      </c>
      <c r="I5" s="159" t="s">
        <v>737</v>
      </c>
      <c r="J5" s="209"/>
    </row>
    <row r="6" spans="1:10" ht="26.1" customHeight="1" x14ac:dyDescent="0.25">
      <c r="A6" s="194">
        <v>4</v>
      </c>
      <c r="B6" s="132" t="s">
        <v>679</v>
      </c>
      <c r="C6" s="132" t="s">
        <v>680</v>
      </c>
      <c r="D6" s="162" t="s">
        <v>10</v>
      </c>
      <c r="E6" s="149">
        <v>108316.75</v>
      </c>
      <c r="F6" s="150">
        <v>16152</v>
      </c>
      <c r="G6" s="148">
        <v>23</v>
      </c>
      <c r="H6" s="156">
        <v>45065</v>
      </c>
      <c r="I6" s="159" t="s">
        <v>18</v>
      </c>
      <c r="J6" s="209"/>
    </row>
    <row r="7" spans="1:10" ht="26.1" customHeight="1" x14ac:dyDescent="0.25">
      <c r="A7" s="194">
        <v>5</v>
      </c>
      <c r="B7" s="154" t="s">
        <v>787</v>
      </c>
      <c r="C7" s="132" t="s">
        <v>788</v>
      </c>
      <c r="D7" s="162" t="s">
        <v>315</v>
      </c>
      <c r="E7" s="149">
        <v>65693.39</v>
      </c>
      <c r="F7" s="150">
        <v>10518</v>
      </c>
      <c r="G7" s="148">
        <v>15</v>
      </c>
      <c r="H7" s="156">
        <v>45079</v>
      </c>
      <c r="I7" s="159" t="s">
        <v>11</v>
      </c>
      <c r="J7" s="209"/>
    </row>
    <row r="8" spans="1:10" ht="26.1" customHeight="1" x14ac:dyDescent="0.25">
      <c r="A8" s="194">
        <v>6</v>
      </c>
      <c r="B8" s="132" t="s">
        <v>681</v>
      </c>
      <c r="C8" s="132" t="s">
        <v>682</v>
      </c>
      <c r="D8" s="162" t="s">
        <v>10</v>
      </c>
      <c r="E8" s="149">
        <v>62172.49</v>
      </c>
      <c r="F8" s="150">
        <v>11868</v>
      </c>
      <c r="G8" s="148">
        <v>16</v>
      </c>
      <c r="H8" s="156">
        <v>45072</v>
      </c>
      <c r="I8" s="159" t="s">
        <v>11</v>
      </c>
      <c r="J8" s="209"/>
    </row>
    <row r="9" spans="1:10" ht="26.1" customHeight="1" x14ac:dyDescent="0.25">
      <c r="A9" s="194">
        <v>7</v>
      </c>
      <c r="B9" s="9" t="s">
        <v>745</v>
      </c>
      <c r="C9" s="9" t="s">
        <v>746</v>
      </c>
      <c r="D9" s="162" t="s">
        <v>10</v>
      </c>
      <c r="E9" s="149">
        <v>58854.22</v>
      </c>
      <c r="F9" s="150">
        <v>7923</v>
      </c>
      <c r="G9" s="148">
        <v>15</v>
      </c>
      <c r="H9" s="156">
        <v>45100</v>
      </c>
      <c r="I9" s="159" t="s">
        <v>46</v>
      </c>
      <c r="J9" s="209"/>
    </row>
    <row r="10" spans="1:10" ht="26.1" customHeight="1" x14ac:dyDescent="0.25">
      <c r="A10" s="194">
        <v>8</v>
      </c>
      <c r="B10" s="154" t="s">
        <v>432</v>
      </c>
      <c r="C10" s="154" t="s">
        <v>433</v>
      </c>
      <c r="D10" s="162" t="s">
        <v>434</v>
      </c>
      <c r="E10" s="149">
        <v>56013.8</v>
      </c>
      <c r="F10" s="150">
        <v>11566</v>
      </c>
      <c r="G10" s="148">
        <v>16</v>
      </c>
      <c r="H10" s="158">
        <v>45023</v>
      </c>
      <c r="I10" s="159" t="s">
        <v>18</v>
      </c>
      <c r="J10" s="209"/>
    </row>
    <row r="11" spans="1:10" ht="26.1" customHeight="1" x14ac:dyDescent="0.25">
      <c r="A11" s="194">
        <v>9</v>
      </c>
      <c r="B11" s="132" t="s">
        <v>747</v>
      </c>
      <c r="C11" s="132" t="s">
        <v>748</v>
      </c>
      <c r="D11" s="162" t="s">
        <v>10</v>
      </c>
      <c r="E11" s="149">
        <v>53851.199999999997</v>
      </c>
      <c r="F11" s="150">
        <v>8500</v>
      </c>
      <c r="G11" s="148">
        <v>15</v>
      </c>
      <c r="H11" s="156">
        <v>45093</v>
      </c>
      <c r="I11" s="159" t="s">
        <v>24</v>
      </c>
      <c r="J11" s="209"/>
    </row>
    <row r="12" spans="1:10" ht="26.1" customHeight="1" x14ac:dyDescent="0.25">
      <c r="A12" s="194">
        <v>10</v>
      </c>
      <c r="B12" s="132" t="s">
        <v>677</v>
      </c>
      <c r="C12" s="132" t="s">
        <v>678</v>
      </c>
      <c r="D12" s="162" t="s">
        <v>10</v>
      </c>
      <c r="E12" s="149">
        <v>45421.46</v>
      </c>
      <c r="F12" s="150">
        <v>7263</v>
      </c>
      <c r="G12" s="148">
        <v>14</v>
      </c>
      <c r="H12" s="156">
        <v>45051</v>
      </c>
      <c r="I12" s="159" t="s">
        <v>11</v>
      </c>
      <c r="J12" s="209"/>
    </row>
    <row r="13" spans="1:10" ht="26.1" customHeight="1" x14ac:dyDescent="0.25">
      <c r="A13" s="194">
        <v>11</v>
      </c>
      <c r="B13" s="132" t="s">
        <v>789</v>
      </c>
      <c r="C13" s="132" t="s">
        <v>790</v>
      </c>
      <c r="D13" s="162" t="s">
        <v>10</v>
      </c>
      <c r="E13" s="149">
        <v>42274.91</v>
      </c>
      <c r="F13" s="150">
        <v>6906</v>
      </c>
      <c r="G13" s="148">
        <v>18</v>
      </c>
      <c r="H13" s="115">
        <v>45086</v>
      </c>
      <c r="I13" s="128" t="s">
        <v>18</v>
      </c>
      <c r="J13" s="209"/>
    </row>
    <row r="14" spans="1:10" ht="26.1" customHeight="1" x14ac:dyDescent="0.25">
      <c r="A14" s="194">
        <v>12</v>
      </c>
      <c r="B14" s="154" t="s">
        <v>458</v>
      </c>
      <c r="C14" s="154" t="s">
        <v>458</v>
      </c>
      <c r="D14" s="162" t="s">
        <v>13</v>
      </c>
      <c r="E14" s="149">
        <v>14331.490000000002</v>
      </c>
      <c r="F14" s="150">
        <v>3072</v>
      </c>
      <c r="G14" s="148">
        <v>12</v>
      </c>
      <c r="H14" s="158">
        <v>45037</v>
      </c>
      <c r="I14" s="159" t="s">
        <v>459</v>
      </c>
      <c r="J14" s="209"/>
    </row>
    <row r="15" spans="1:10" ht="26.1" customHeight="1" x14ac:dyDescent="0.25">
      <c r="A15" s="194">
        <v>13</v>
      </c>
      <c r="B15" s="132" t="s">
        <v>791</v>
      </c>
      <c r="C15" s="132" t="s">
        <v>792</v>
      </c>
      <c r="D15" s="162" t="s">
        <v>10</v>
      </c>
      <c r="E15" s="149">
        <v>12971.95</v>
      </c>
      <c r="F15" s="150">
        <v>1824</v>
      </c>
      <c r="G15" s="148">
        <v>16</v>
      </c>
      <c r="H15" s="156">
        <v>45107</v>
      </c>
      <c r="I15" s="159" t="s">
        <v>11</v>
      </c>
      <c r="J15" s="209"/>
    </row>
    <row r="16" spans="1:10" ht="26.1" customHeight="1" x14ac:dyDescent="0.25">
      <c r="A16" s="194">
        <v>14</v>
      </c>
      <c r="B16" s="132" t="s">
        <v>749</v>
      </c>
      <c r="C16" s="132" t="s">
        <v>750</v>
      </c>
      <c r="D16" s="162" t="s">
        <v>10</v>
      </c>
      <c r="E16" s="149">
        <v>9309.08</v>
      </c>
      <c r="F16" s="150">
        <v>1703</v>
      </c>
      <c r="G16" s="148">
        <v>16</v>
      </c>
      <c r="H16" s="156">
        <v>45093</v>
      </c>
      <c r="I16" s="159" t="s">
        <v>26</v>
      </c>
      <c r="J16" s="209"/>
    </row>
    <row r="17" spans="1:10" ht="26.1" customHeight="1" x14ac:dyDescent="0.25">
      <c r="A17" s="194">
        <v>15</v>
      </c>
      <c r="B17" s="132" t="s">
        <v>362</v>
      </c>
      <c r="C17" s="132" t="s">
        <v>361</v>
      </c>
      <c r="D17" s="162" t="s">
        <v>63</v>
      </c>
      <c r="E17" s="149">
        <v>9180.1299999999992</v>
      </c>
      <c r="F17" s="150">
        <v>1968</v>
      </c>
      <c r="G17" s="148">
        <v>4</v>
      </c>
      <c r="H17" s="156">
        <v>45045</v>
      </c>
      <c r="I17" s="159" t="s">
        <v>32</v>
      </c>
      <c r="J17" s="209"/>
    </row>
    <row r="18" spans="1:10" ht="26.1" customHeight="1" x14ac:dyDescent="0.25">
      <c r="A18" s="194">
        <v>16</v>
      </c>
      <c r="B18" s="9" t="s">
        <v>764</v>
      </c>
      <c r="C18" s="9" t="s">
        <v>765</v>
      </c>
      <c r="D18" s="162" t="s">
        <v>10</v>
      </c>
      <c r="E18" s="149">
        <v>7865.92</v>
      </c>
      <c r="F18" s="150">
        <v>1224</v>
      </c>
      <c r="G18" s="148">
        <v>16</v>
      </c>
      <c r="H18" s="156">
        <v>45079</v>
      </c>
      <c r="I18" s="159" t="s">
        <v>32</v>
      </c>
      <c r="J18" s="209"/>
    </row>
    <row r="19" spans="1:10" ht="26.1" customHeight="1" x14ac:dyDescent="0.25">
      <c r="A19" s="194">
        <v>17</v>
      </c>
      <c r="B19" s="132" t="s">
        <v>662</v>
      </c>
      <c r="C19" s="132" t="s">
        <v>663</v>
      </c>
      <c r="D19" s="162" t="s">
        <v>10</v>
      </c>
      <c r="E19" s="149">
        <v>7706.91</v>
      </c>
      <c r="F19" s="150">
        <v>1291</v>
      </c>
      <c r="G19" s="148">
        <v>10</v>
      </c>
      <c r="H19" s="156">
        <v>45072</v>
      </c>
      <c r="I19" s="159" t="s">
        <v>26</v>
      </c>
      <c r="J19" s="209"/>
    </row>
    <row r="20" spans="1:10" ht="26.1" customHeight="1" x14ac:dyDescent="0.25">
      <c r="A20" s="194">
        <v>18</v>
      </c>
      <c r="B20" s="132" t="s">
        <v>656</v>
      </c>
      <c r="C20" s="132" t="s">
        <v>657</v>
      </c>
      <c r="D20" s="162" t="s">
        <v>10</v>
      </c>
      <c r="E20" s="149">
        <v>7642.75</v>
      </c>
      <c r="F20" s="150">
        <v>1727</v>
      </c>
      <c r="G20" s="148">
        <v>10</v>
      </c>
      <c r="H20" s="156">
        <v>45058</v>
      </c>
      <c r="I20" s="159" t="s">
        <v>26</v>
      </c>
      <c r="J20" s="209"/>
    </row>
    <row r="21" spans="1:10" ht="26.1" customHeight="1" x14ac:dyDescent="0.25">
      <c r="A21" s="194">
        <v>19</v>
      </c>
      <c r="B21" s="9" t="s">
        <v>793</v>
      </c>
      <c r="C21" s="9" t="s">
        <v>794</v>
      </c>
      <c r="D21" s="162" t="s">
        <v>689</v>
      </c>
      <c r="E21" s="149">
        <v>5321.61</v>
      </c>
      <c r="F21" s="150">
        <v>812</v>
      </c>
      <c r="G21" s="148">
        <v>14</v>
      </c>
      <c r="H21" s="156">
        <v>45079</v>
      </c>
      <c r="I21" s="159" t="s">
        <v>35</v>
      </c>
      <c r="J21" s="209"/>
    </row>
    <row r="22" spans="1:10" ht="26.1" customHeight="1" x14ac:dyDescent="0.25">
      <c r="A22" s="194">
        <v>20</v>
      </c>
      <c r="B22" s="9" t="s">
        <v>795</v>
      </c>
      <c r="C22" s="9" t="s">
        <v>796</v>
      </c>
      <c r="D22" s="162" t="s">
        <v>10</v>
      </c>
      <c r="E22" s="149">
        <v>5285.5</v>
      </c>
      <c r="F22" s="150">
        <v>1157</v>
      </c>
      <c r="G22" s="148">
        <v>15</v>
      </c>
      <c r="H22" s="156">
        <v>45107</v>
      </c>
      <c r="I22" s="159" t="s">
        <v>18</v>
      </c>
      <c r="J22" s="209"/>
    </row>
    <row r="23" spans="1:10" ht="26.1" customHeight="1" x14ac:dyDescent="0.25">
      <c r="A23" s="194">
        <v>21</v>
      </c>
      <c r="B23" s="132" t="s">
        <v>666</v>
      </c>
      <c r="C23" s="132" t="s">
        <v>667</v>
      </c>
      <c r="D23" s="162" t="s">
        <v>344</v>
      </c>
      <c r="E23" s="149">
        <v>4668.58</v>
      </c>
      <c r="F23" s="150">
        <v>1115</v>
      </c>
      <c r="G23" s="148">
        <v>8</v>
      </c>
      <c r="H23" s="156">
        <v>45072</v>
      </c>
      <c r="I23" s="159" t="s">
        <v>82</v>
      </c>
      <c r="J23" s="209"/>
    </row>
    <row r="24" spans="1:10" ht="26.1" customHeight="1" x14ac:dyDescent="0.25">
      <c r="A24" s="194">
        <v>22</v>
      </c>
      <c r="B24" s="132" t="s">
        <v>700</v>
      </c>
      <c r="C24" s="132" t="s">
        <v>701</v>
      </c>
      <c r="D24" s="162" t="s">
        <v>63</v>
      </c>
      <c r="E24" s="149">
        <v>4517.9099999999989</v>
      </c>
      <c r="F24" s="150">
        <v>1363</v>
      </c>
      <c r="G24" s="148">
        <v>4</v>
      </c>
      <c r="H24" s="156">
        <v>45051</v>
      </c>
      <c r="I24" s="159" t="s">
        <v>147</v>
      </c>
      <c r="J24" s="209"/>
    </row>
    <row r="25" spans="1:10" ht="26.1" customHeight="1" x14ac:dyDescent="0.25">
      <c r="A25" s="194">
        <v>23</v>
      </c>
      <c r="B25" s="132" t="s">
        <v>347</v>
      </c>
      <c r="C25" s="132" t="s">
        <v>347</v>
      </c>
      <c r="D25" s="162" t="s">
        <v>13</v>
      </c>
      <c r="E25" s="149">
        <v>4035.7</v>
      </c>
      <c r="F25" s="150">
        <v>674</v>
      </c>
      <c r="G25" s="148">
        <v>3</v>
      </c>
      <c r="H25" s="156">
        <v>44988</v>
      </c>
      <c r="I25" s="159" t="s">
        <v>348</v>
      </c>
      <c r="J25" s="209"/>
    </row>
    <row r="26" spans="1:10" ht="26.1" customHeight="1" x14ac:dyDescent="0.25">
      <c r="A26" s="194">
        <v>24</v>
      </c>
      <c r="B26" s="132" t="s">
        <v>752</v>
      </c>
      <c r="C26" s="132" t="s">
        <v>751</v>
      </c>
      <c r="D26" s="162" t="s">
        <v>10</v>
      </c>
      <c r="E26" s="149">
        <v>3874.94</v>
      </c>
      <c r="F26" s="150">
        <v>592</v>
      </c>
      <c r="G26" s="148">
        <v>12</v>
      </c>
      <c r="H26" s="156">
        <v>45086</v>
      </c>
      <c r="I26" s="159" t="s">
        <v>310</v>
      </c>
      <c r="J26" s="209"/>
    </row>
    <row r="27" spans="1:10" ht="26.1" customHeight="1" x14ac:dyDescent="0.25">
      <c r="A27" s="194">
        <v>25</v>
      </c>
      <c r="B27" s="132" t="s">
        <v>835</v>
      </c>
      <c r="C27" s="132" t="s">
        <v>836</v>
      </c>
      <c r="D27" s="162" t="s">
        <v>837</v>
      </c>
      <c r="E27" s="149">
        <v>4107</v>
      </c>
      <c r="F27" s="150">
        <v>1206</v>
      </c>
      <c r="G27" s="148">
        <v>1</v>
      </c>
      <c r="H27" s="156">
        <v>44716</v>
      </c>
      <c r="I27" s="159" t="s">
        <v>839</v>
      </c>
      <c r="J27" s="209"/>
    </row>
    <row r="28" spans="1:10" ht="26.1" customHeight="1" x14ac:dyDescent="0.25">
      <c r="A28" s="194">
        <v>26</v>
      </c>
      <c r="B28" s="132" t="s">
        <v>25</v>
      </c>
      <c r="C28" s="132" t="s">
        <v>25</v>
      </c>
      <c r="D28" s="162" t="s">
        <v>13</v>
      </c>
      <c r="E28" s="149">
        <v>3295.31</v>
      </c>
      <c r="F28" s="150">
        <v>658</v>
      </c>
      <c r="G28" s="148">
        <v>3</v>
      </c>
      <c r="H28" s="156">
        <v>44974</v>
      </c>
      <c r="I28" s="159" t="s">
        <v>26</v>
      </c>
      <c r="J28" s="209"/>
    </row>
    <row r="29" spans="1:10" ht="26.1" customHeight="1" x14ac:dyDescent="0.25">
      <c r="A29" s="194">
        <v>27</v>
      </c>
      <c r="B29" s="132" t="s">
        <v>696</v>
      </c>
      <c r="C29" s="132" t="s">
        <v>696</v>
      </c>
      <c r="D29" s="162" t="s">
        <v>10</v>
      </c>
      <c r="E29" s="149">
        <v>3250.76</v>
      </c>
      <c r="F29" s="150">
        <v>494</v>
      </c>
      <c r="G29" s="148">
        <v>6</v>
      </c>
      <c r="H29" s="156">
        <v>45072</v>
      </c>
      <c r="I29" s="159" t="s">
        <v>457</v>
      </c>
      <c r="J29" s="209"/>
    </row>
    <row r="30" spans="1:10" ht="26.1" customHeight="1" x14ac:dyDescent="0.25">
      <c r="A30" s="194">
        <v>28</v>
      </c>
      <c r="B30" s="132" t="s">
        <v>683</v>
      </c>
      <c r="C30" s="132" t="s">
        <v>684</v>
      </c>
      <c r="D30" s="162" t="s">
        <v>685</v>
      </c>
      <c r="E30" s="149">
        <v>3030.65</v>
      </c>
      <c r="F30" s="150">
        <v>517</v>
      </c>
      <c r="G30" s="148">
        <v>6</v>
      </c>
      <c r="H30" s="156">
        <v>45065</v>
      </c>
      <c r="I30" s="159" t="s">
        <v>71</v>
      </c>
      <c r="J30" s="209"/>
    </row>
    <row r="31" spans="1:10" ht="26.1" customHeight="1" x14ac:dyDescent="0.25">
      <c r="A31" s="194">
        <v>29</v>
      </c>
      <c r="B31" s="132" t="s">
        <v>29</v>
      </c>
      <c r="C31" s="132" t="s">
        <v>30</v>
      </c>
      <c r="D31" s="162" t="s">
        <v>31</v>
      </c>
      <c r="E31" s="149">
        <v>2913.39</v>
      </c>
      <c r="F31" s="150">
        <v>1161</v>
      </c>
      <c r="G31" s="148">
        <v>4</v>
      </c>
      <c r="H31" s="156">
        <v>44925</v>
      </c>
      <c r="I31" s="159" t="s">
        <v>32</v>
      </c>
      <c r="J31" s="209"/>
    </row>
    <row r="32" spans="1:10" ht="26.1" customHeight="1" x14ac:dyDescent="0.25">
      <c r="A32" s="194">
        <v>30</v>
      </c>
      <c r="B32" s="132" t="s">
        <v>753</v>
      </c>
      <c r="C32" s="132" t="s">
        <v>754</v>
      </c>
      <c r="D32" s="162" t="s">
        <v>10</v>
      </c>
      <c r="E32" s="149">
        <v>2461.64</v>
      </c>
      <c r="F32" s="150">
        <v>675</v>
      </c>
      <c r="G32" s="148">
        <v>2</v>
      </c>
      <c r="H32" s="156">
        <v>44771</v>
      </c>
      <c r="I32" s="159" t="s">
        <v>24</v>
      </c>
      <c r="J32" s="209"/>
    </row>
    <row r="33" spans="1:10" ht="26.1" customHeight="1" x14ac:dyDescent="0.25">
      <c r="A33" s="194">
        <v>31</v>
      </c>
      <c r="B33" s="24" t="s">
        <v>420</v>
      </c>
      <c r="C33" s="12" t="s">
        <v>421</v>
      </c>
      <c r="D33" s="309" t="s">
        <v>407</v>
      </c>
      <c r="E33" s="20">
        <v>2408.5</v>
      </c>
      <c r="F33" s="21">
        <v>638</v>
      </c>
      <c r="G33" s="29">
        <v>1</v>
      </c>
      <c r="H33" s="117">
        <v>44894</v>
      </c>
      <c r="I33" s="13" t="s">
        <v>400</v>
      </c>
      <c r="J33" s="209"/>
    </row>
    <row r="34" spans="1:10" ht="26.1" customHeight="1" x14ac:dyDescent="0.25">
      <c r="A34" s="194">
        <v>32</v>
      </c>
      <c r="B34" s="132" t="s">
        <v>862</v>
      </c>
      <c r="C34" s="132" t="s">
        <v>863</v>
      </c>
      <c r="D34" s="162" t="s">
        <v>407</v>
      </c>
      <c r="E34" s="149">
        <v>2101</v>
      </c>
      <c r="F34" s="150">
        <v>563</v>
      </c>
      <c r="G34" s="148">
        <v>1</v>
      </c>
      <c r="H34" s="156">
        <v>42654</v>
      </c>
      <c r="I34" s="159" t="s">
        <v>831</v>
      </c>
      <c r="J34" s="211"/>
    </row>
    <row r="35" spans="1:10" ht="26.1" customHeight="1" x14ac:dyDescent="0.25">
      <c r="A35" s="194">
        <v>33</v>
      </c>
      <c r="B35" s="132" t="s">
        <v>797</v>
      </c>
      <c r="C35" s="132" t="s">
        <v>798</v>
      </c>
      <c r="D35" s="162" t="s">
        <v>10</v>
      </c>
      <c r="E35" s="149">
        <v>1990.81</v>
      </c>
      <c r="F35" s="150">
        <v>481</v>
      </c>
      <c r="G35" s="148">
        <v>3</v>
      </c>
      <c r="H35" s="156">
        <v>44568</v>
      </c>
      <c r="I35" s="159" t="s">
        <v>737</v>
      </c>
      <c r="J35" s="209"/>
    </row>
    <row r="36" spans="1:10" ht="26.1" customHeight="1" x14ac:dyDescent="0.25">
      <c r="A36" s="194">
        <v>34</v>
      </c>
      <c r="B36" s="132" t="s">
        <v>777</v>
      </c>
      <c r="C36" s="132" t="s">
        <v>778</v>
      </c>
      <c r="D36" s="162" t="s">
        <v>779</v>
      </c>
      <c r="E36" s="149">
        <v>1902</v>
      </c>
      <c r="F36" s="150">
        <v>847</v>
      </c>
      <c r="G36" s="148">
        <v>2</v>
      </c>
      <c r="H36" s="156">
        <v>44680</v>
      </c>
      <c r="I36" s="159" t="s">
        <v>55</v>
      </c>
      <c r="J36" s="209"/>
    </row>
    <row r="37" spans="1:10" ht="26.1" customHeight="1" x14ac:dyDescent="0.25">
      <c r="A37" s="194">
        <v>35</v>
      </c>
      <c r="B37" s="132" t="s">
        <v>755</v>
      </c>
      <c r="C37" s="132" t="s">
        <v>756</v>
      </c>
      <c r="D37" s="162" t="s">
        <v>10</v>
      </c>
      <c r="E37" s="149">
        <v>1837.49</v>
      </c>
      <c r="F37" s="150">
        <v>712</v>
      </c>
      <c r="G37" s="148">
        <v>3</v>
      </c>
      <c r="H37" s="156">
        <v>44869</v>
      </c>
      <c r="I37" s="159" t="s">
        <v>46</v>
      </c>
      <c r="J37" s="209"/>
    </row>
    <row r="38" spans="1:10" ht="26.1" customHeight="1" x14ac:dyDescent="0.25">
      <c r="A38" s="194">
        <v>36</v>
      </c>
      <c r="B38" s="132" t="s">
        <v>426</v>
      </c>
      <c r="C38" s="132" t="s">
        <v>427</v>
      </c>
      <c r="D38" s="162" t="s">
        <v>54</v>
      </c>
      <c r="E38" s="149">
        <v>1795.5</v>
      </c>
      <c r="F38" s="150">
        <v>578</v>
      </c>
      <c r="G38" s="148">
        <v>1</v>
      </c>
      <c r="H38" s="156">
        <v>44112</v>
      </c>
      <c r="I38" s="159" t="s">
        <v>400</v>
      </c>
      <c r="J38" s="211"/>
    </row>
    <row r="39" spans="1:10" ht="26.1" customHeight="1" x14ac:dyDescent="0.25">
      <c r="A39" s="194">
        <v>37</v>
      </c>
      <c r="B39" s="132" t="s">
        <v>1344</v>
      </c>
      <c r="C39" s="132" t="s">
        <v>1345</v>
      </c>
      <c r="D39" s="162" t="s">
        <v>54</v>
      </c>
      <c r="E39" s="149">
        <v>1784</v>
      </c>
      <c r="F39" s="150">
        <v>766</v>
      </c>
      <c r="G39" s="148">
        <v>1</v>
      </c>
      <c r="H39" s="156">
        <v>44848</v>
      </c>
      <c r="I39" s="159" t="s">
        <v>55</v>
      </c>
      <c r="J39" s="209"/>
    </row>
    <row r="40" spans="1:10" ht="26.1" customHeight="1" x14ac:dyDescent="0.25">
      <c r="A40" s="194">
        <v>38</v>
      </c>
      <c r="B40" s="9" t="s">
        <v>799</v>
      </c>
      <c r="C40" s="9" t="s">
        <v>800</v>
      </c>
      <c r="D40" s="162" t="s">
        <v>10</v>
      </c>
      <c r="E40" s="149">
        <v>1600.32</v>
      </c>
      <c r="F40" s="150">
        <v>379</v>
      </c>
      <c r="G40" s="148">
        <v>3</v>
      </c>
      <c r="H40" s="156">
        <v>44743</v>
      </c>
      <c r="I40" s="159" t="s">
        <v>18</v>
      </c>
      <c r="J40" s="209"/>
    </row>
    <row r="41" spans="1:10" ht="26.1" customHeight="1" x14ac:dyDescent="0.25">
      <c r="A41" s="194">
        <v>39</v>
      </c>
      <c r="B41" s="132" t="s">
        <v>854</v>
      </c>
      <c r="C41" s="132" t="s">
        <v>855</v>
      </c>
      <c r="D41" s="162" t="s">
        <v>419</v>
      </c>
      <c r="E41" s="149">
        <v>1409</v>
      </c>
      <c r="F41" s="150">
        <v>368</v>
      </c>
      <c r="G41" s="148">
        <v>1</v>
      </c>
      <c r="H41" s="156">
        <v>44080</v>
      </c>
      <c r="I41" s="159" t="s">
        <v>831</v>
      </c>
      <c r="J41" s="211"/>
    </row>
    <row r="42" spans="1:10" ht="26.1" customHeight="1" x14ac:dyDescent="0.25">
      <c r="A42" s="194">
        <v>40</v>
      </c>
      <c r="B42" s="12" t="s">
        <v>72</v>
      </c>
      <c r="C42" s="12" t="s">
        <v>73</v>
      </c>
      <c r="D42" s="309" t="s">
        <v>23</v>
      </c>
      <c r="E42" s="149">
        <v>1383.94</v>
      </c>
      <c r="F42" s="150">
        <v>552</v>
      </c>
      <c r="G42" s="148">
        <v>3</v>
      </c>
      <c r="H42" s="156">
        <v>44981</v>
      </c>
      <c r="I42" s="159" t="s">
        <v>32</v>
      </c>
      <c r="J42" s="209"/>
    </row>
    <row r="43" spans="1:10" ht="26.1" customHeight="1" x14ac:dyDescent="0.25">
      <c r="A43" s="194">
        <v>41</v>
      </c>
      <c r="B43" s="132" t="s">
        <v>702</v>
      </c>
      <c r="C43" s="132" t="s">
        <v>702</v>
      </c>
      <c r="D43" s="162" t="s">
        <v>63</v>
      </c>
      <c r="E43" s="149">
        <v>1371.7</v>
      </c>
      <c r="F43" s="150">
        <v>322</v>
      </c>
      <c r="G43" s="148">
        <v>8</v>
      </c>
      <c r="H43" s="156">
        <v>45072</v>
      </c>
      <c r="I43" s="159" t="s">
        <v>147</v>
      </c>
      <c r="J43" s="209"/>
    </row>
    <row r="44" spans="1:10" ht="26.1" customHeight="1" x14ac:dyDescent="0.25">
      <c r="A44" s="194">
        <v>42</v>
      </c>
      <c r="B44" s="12" t="s">
        <v>21</v>
      </c>
      <c r="C44" s="12" t="s">
        <v>22</v>
      </c>
      <c r="D44" s="309" t="s">
        <v>23</v>
      </c>
      <c r="E44" s="149">
        <v>1238.95</v>
      </c>
      <c r="F44" s="150">
        <v>319</v>
      </c>
      <c r="G44" s="148">
        <v>1</v>
      </c>
      <c r="H44" s="115">
        <v>44960</v>
      </c>
      <c r="I44" s="116" t="s">
        <v>24</v>
      </c>
      <c r="J44" s="209"/>
    </row>
    <row r="45" spans="1:10" ht="26.1" customHeight="1" x14ac:dyDescent="0.25">
      <c r="A45" s="194">
        <v>43</v>
      </c>
      <c r="B45" s="132" t="s">
        <v>1275</v>
      </c>
      <c r="C45" s="132" t="s">
        <v>1276</v>
      </c>
      <c r="D45" s="162" t="s">
        <v>54</v>
      </c>
      <c r="E45" s="149">
        <v>1187.7</v>
      </c>
      <c r="F45" s="150">
        <v>180</v>
      </c>
      <c r="G45" s="148">
        <v>1</v>
      </c>
      <c r="H45" s="156">
        <v>45099</v>
      </c>
      <c r="I45" s="159" t="s">
        <v>400</v>
      </c>
      <c r="J45" s="211"/>
    </row>
    <row r="46" spans="1:10" ht="26.1" customHeight="1" x14ac:dyDescent="0.25">
      <c r="A46" s="194">
        <v>44</v>
      </c>
      <c r="B46" s="9" t="s">
        <v>780</v>
      </c>
      <c r="C46" s="9" t="s">
        <v>781</v>
      </c>
      <c r="D46" s="162" t="s">
        <v>782</v>
      </c>
      <c r="E46" s="149">
        <v>1124</v>
      </c>
      <c r="F46" s="150">
        <v>503</v>
      </c>
      <c r="G46" s="148">
        <v>2</v>
      </c>
      <c r="H46" s="156">
        <v>44694</v>
      </c>
      <c r="I46" s="159" t="s">
        <v>55</v>
      </c>
      <c r="J46" s="209"/>
    </row>
    <row r="47" spans="1:10" ht="26.1" customHeight="1" x14ac:dyDescent="0.25">
      <c r="A47" s="194">
        <v>45</v>
      </c>
      <c r="B47" s="132" t="s">
        <v>851</v>
      </c>
      <c r="C47" s="132" t="s">
        <v>852</v>
      </c>
      <c r="D47" s="162" t="s">
        <v>853</v>
      </c>
      <c r="E47" s="149">
        <v>943</v>
      </c>
      <c r="F47" s="150">
        <v>231</v>
      </c>
      <c r="G47" s="148">
        <v>1</v>
      </c>
      <c r="H47" s="156">
        <v>44114</v>
      </c>
      <c r="I47" s="159" t="s">
        <v>831</v>
      </c>
      <c r="J47" s="211"/>
    </row>
    <row r="48" spans="1:10" ht="26.1" customHeight="1" x14ac:dyDescent="0.25">
      <c r="A48" s="194">
        <v>46</v>
      </c>
      <c r="B48" s="132" t="s">
        <v>246</v>
      </c>
      <c r="C48" s="132" t="s">
        <v>247</v>
      </c>
      <c r="D48" s="162" t="s">
        <v>10</v>
      </c>
      <c r="E48" s="149">
        <v>921.8</v>
      </c>
      <c r="F48" s="150">
        <v>146</v>
      </c>
      <c r="G48" s="148">
        <v>2</v>
      </c>
      <c r="H48" s="156">
        <v>44678</v>
      </c>
      <c r="I48" s="159" t="s">
        <v>32</v>
      </c>
      <c r="J48" s="209"/>
    </row>
    <row r="49" spans="1:10" ht="26.1" customHeight="1" x14ac:dyDescent="0.25">
      <c r="A49" s="194">
        <v>47</v>
      </c>
      <c r="B49" s="154" t="s">
        <v>435</v>
      </c>
      <c r="C49" s="154" t="s">
        <v>436</v>
      </c>
      <c r="D49" s="162" t="s">
        <v>10</v>
      </c>
      <c r="E49" s="149">
        <v>891.2</v>
      </c>
      <c r="F49" s="150">
        <v>171</v>
      </c>
      <c r="G49" s="148">
        <v>3</v>
      </c>
      <c r="H49" s="158">
        <v>45047</v>
      </c>
      <c r="I49" s="159" t="s">
        <v>18</v>
      </c>
      <c r="J49" s="209"/>
    </row>
    <row r="50" spans="1:10" ht="26.1" customHeight="1" x14ac:dyDescent="0.25">
      <c r="A50" s="194">
        <v>48</v>
      </c>
      <c r="B50" s="132" t="s">
        <v>460</v>
      </c>
      <c r="C50" s="132" t="s">
        <v>269</v>
      </c>
      <c r="D50" s="162" t="s">
        <v>270</v>
      </c>
      <c r="E50" s="149">
        <v>880.2</v>
      </c>
      <c r="F50" s="150">
        <v>149</v>
      </c>
      <c r="G50" s="148">
        <v>4</v>
      </c>
      <c r="H50" s="156">
        <v>45012</v>
      </c>
      <c r="I50" s="159" t="s">
        <v>38</v>
      </c>
      <c r="J50" s="209"/>
    </row>
    <row r="51" spans="1:10" ht="26.1" customHeight="1" x14ac:dyDescent="0.25">
      <c r="A51" s="194">
        <v>49</v>
      </c>
      <c r="B51" s="132" t="s">
        <v>226</v>
      </c>
      <c r="C51" s="132" t="s">
        <v>227</v>
      </c>
      <c r="D51" s="162" t="s">
        <v>10</v>
      </c>
      <c r="E51" s="149">
        <v>866.92</v>
      </c>
      <c r="F51" s="150">
        <v>276</v>
      </c>
      <c r="G51" s="148">
        <v>1</v>
      </c>
      <c r="H51" s="156">
        <v>44400</v>
      </c>
      <c r="I51" s="159" t="s">
        <v>11</v>
      </c>
      <c r="J51" s="209"/>
    </row>
    <row r="52" spans="1:10" ht="26.1" customHeight="1" x14ac:dyDescent="0.25">
      <c r="A52" s="194">
        <v>50</v>
      </c>
      <c r="B52" s="154" t="s">
        <v>856</v>
      </c>
      <c r="C52" s="132" t="s">
        <v>857</v>
      </c>
      <c r="D52" s="162" t="s">
        <v>858</v>
      </c>
      <c r="E52" s="149">
        <v>862</v>
      </c>
      <c r="F52" s="150">
        <v>216</v>
      </c>
      <c r="G52" s="29">
        <v>1</v>
      </c>
      <c r="H52" s="117">
        <v>43435</v>
      </c>
      <c r="I52" s="13" t="s">
        <v>831</v>
      </c>
      <c r="J52" s="209"/>
    </row>
    <row r="53" spans="1:10" ht="26.1" customHeight="1" x14ac:dyDescent="0.25">
      <c r="A53" s="194">
        <v>51</v>
      </c>
      <c r="B53" s="132" t="s">
        <v>209</v>
      </c>
      <c r="C53" s="132" t="s">
        <v>210</v>
      </c>
      <c r="D53" s="162" t="s">
        <v>188</v>
      </c>
      <c r="E53" s="149">
        <v>843.56</v>
      </c>
      <c r="F53" s="150">
        <v>269</v>
      </c>
      <c r="G53" s="148">
        <v>2</v>
      </c>
      <c r="H53" s="156">
        <v>44855</v>
      </c>
      <c r="I53" s="159" t="s">
        <v>26</v>
      </c>
      <c r="J53" s="209"/>
    </row>
    <row r="54" spans="1:10" ht="26.1" customHeight="1" x14ac:dyDescent="0.25">
      <c r="A54" s="194">
        <v>52</v>
      </c>
      <c r="B54" s="132" t="s">
        <v>757</v>
      </c>
      <c r="C54" s="132" t="s">
        <v>758</v>
      </c>
      <c r="D54" s="162" t="s">
        <v>759</v>
      </c>
      <c r="E54" s="149">
        <v>828.7</v>
      </c>
      <c r="F54" s="150">
        <v>368</v>
      </c>
      <c r="G54" s="148">
        <v>2</v>
      </c>
      <c r="H54" s="156">
        <v>44603</v>
      </c>
      <c r="I54" s="159" t="s">
        <v>26</v>
      </c>
      <c r="J54" s="209"/>
    </row>
    <row r="55" spans="1:10" ht="26.1" customHeight="1" x14ac:dyDescent="0.25">
      <c r="A55" s="194">
        <v>53</v>
      </c>
      <c r="B55" s="12" t="s">
        <v>15</v>
      </c>
      <c r="C55" s="12" t="s">
        <v>16</v>
      </c>
      <c r="D55" s="309" t="s">
        <v>17</v>
      </c>
      <c r="E55" s="149">
        <v>760</v>
      </c>
      <c r="F55" s="150">
        <v>152</v>
      </c>
      <c r="G55" s="148">
        <v>1</v>
      </c>
      <c r="H55" s="115">
        <v>44916</v>
      </c>
      <c r="I55" s="128" t="s">
        <v>18</v>
      </c>
      <c r="J55" s="209"/>
    </row>
    <row r="56" spans="1:10" ht="26.1" customHeight="1" x14ac:dyDescent="0.25">
      <c r="A56" s="194">
        <v>54</v>
      </c>
      <c r="B56" s="132" t="s">
        <v>175</v>
      </c>
      <c r="C56" s="132" t="s">
        <v>175</v>
      </c>
      <c r="D56" s="162" t="s">
        <v>13</v>
      </c>
      <c r="E56" s="149">
        <v>756</v>
      </c>
      <c r="F56" s="150">
        <v>242</v>
      </c>
      <c r="G56" s="148">
        <v>1</v>
      </c>
      <c r="H56" s="156">
        <v>44659</v>
      </c>
      <c r="I56" s="159" t="s">
        <v>26</v>
      </c>
      <c r="J56" s="209"/>
    </row>
    <row r="57" spans="1:10" ht="26.1" customHeight="1" x14ac:dyDescent="0.25">
      <c r="A57" s="194">
        <v>55</v>
      </c>
      <c r="B57" s="72" t="s">
        <v>8</v>
      </c>
      <c r="C57" s="72" t="s">
        <v>9</v>
      </c>
      <c r="D57" s="56" t="s">
        <v>10</v>
      </c>
      <c r="E57" s="149">
        <v>729.54</v>
      </c>
      <c r="F57" s="150">
        <v>125</v>
      </c>
      <c r="G57" s="148">
        <v>1</v>
      </c>
      <c r="H57" s="57">
        <v>44911</v>
      </c>
      <c r="I57" s="54" t="s">
        <v>11</v>
      </c>
      <c r="J57" s="209"/>
    </row>
    <row r="58" spans="1:10" ht="26.1" customHeight="1" x14ac:dyDescent="0.25">
      <c r="A58" s="194">
        <v>56</v>
      </c>
      <c r="B58" s="132" t="s">
        <v>688</v>
      </c>
      <c r="C58" s="132" t="s">
        <v>688</v>
      </c>
      <c r="D58" s="162" t="s">
        <v>689</v>
      </c>
      <c r="E58" s="149">
        <v>719</v>
      </c>
      <c r="F58" s="150">
        <v>116</v>
      </c>
      <c r="G58" s="148">
        <v>4</v>
      </c>
      <c r="H58" s="156">
        <v>45058</v>
      </c>
      <c r="I58" s="159" t="s">
        <v>55</v>
      </c>
      <c r="J58" s="209"/>
    </row>
    <row r="59" spans="1:10" ht="26.1" customHeight="1" x14ac:dyDescent="0.25">
      <c r="A59" s="194">
        <v>57</v>
      </c>
      <c r="B59" s="132" t="s">
        <v>360</v>
      </c>
      <c r="C59" s="132" t="s">
        <v>359</v>
      </c>
      <c r="D59" s="162" t="s">
        <v>10</v>
      </c>
      <c r="E59" s="149">
        <v>682.6</v>
      </c>
      <c r="F59" s="150">
        <v>110</v>
      </c>
      <c r="G59" s="148">
        <v>1</v>
      </c>
      <c r="H59" s="156">
        <v>45044</v>
      </c>
      <c r="I59" s="159" t="s">
        <v>32</v>
      </c>
      <c r="J59" s="209"/>
    </row>
    <row r="60" spans="1:10" ht="26.1" customHeight="1" x14ac:dyDescent="0.25">
      <c r="A60" s="194">
        <v>58</v>
      </c>
      <c r="B60" s="154" t="s">
        <v>385</v>
      </c>
      <c r="C60" s="154" t="s">
        <v>386</v>
      </c>
      <c r="D60" s="162" t="s">
        <v>387</v>
      </c>
      <c r="E60" s="149">
        <v>675.69</v>
      </c>
      <c r="F60" s="150">
        <v>117</v>
      </c>
      <c r="G60" s="148">
        <v>1</v>
      </c>
      <c r="H60" s="158">
        <v>45037</v>
      </c>
      <c r="I60" s="159" t="s">
        <v>24</v>
      </c>
      <c r="J60" s="209"/>
    </row>
    <row r="61" spans="1:10" ht="26.1" customHeight="1" x14ac:dyDescent="0.25">
      <c r="A61" s="194">
        <v>59</v>
      </c>
      <c r="B61" s="9" t="s">
        <v>760</v>
      </c>
      <c r="C61" s="9" t="s">
        <v>761</v>
      </c>
      <c r="D61" s="162" t="s">
        <v>204</v>
      </c>
      <c r="E61" s="149">
        <v>654</v>
      </c>
      <c r="F61" s="150">
        <v>268</v>
      </c>
      <c r="G61" s="148">
        <v>2</v>
      </c>
      <c r="H61" s="156">
        <v>44645</v>
      </c>
      <c r="I61" s="159" t="s">
        <v>26</v>
      </c>
      <c r="J61" s="209"/>
    </row>
    <row r="62" spans="1:10" ht="26.1" customHeight="1" x14ac:dyDescent="0.25">
      <c r="A62" s="194">
        <v>60</v>
      </c>
      <c r="B62" s="132" t="s">
        <v>848</v>
      </c>
      <c r="C62" s="132" t="s">
        <v>849</v>
      </c>
      <c r="D62" s="162" t="s">
        <v>850</v>
      </c>
      <c r="E62" s="149">
        <v>650</v>
      </c>
      <c r="F62" s="150">
        <v>177</v>
      </c>
      <c r="G62" s="148">
        <v>1</v>
      </c>
      <c r="H62" s="117">
        <v>44302</v>
      </c>
      <c r="I62" s="13" t="s">
        <v>831</v>
      </c>
      <c r="J62" s="211"/>
    </row>
    <row r="63" spans="1:10" ht="26.1" customHeight="1" x14ac:dyDescent="0.25">
      <c r="A63" s="194">
        <v>61</v>
      </c>
      <c r="B63" s="154" t="s">
        <v>263</v>
      </c>
      <c r="C63" s="154" t="s">
        <v>267</v>
      </c>
      <c r="D63" s="162" t="s">
        <v>278</v>
      </c>
      <c r="E63" s="149">
        <v>639.9</v>
      </c>
      <c r="F63" s="150">
        <v>97</v>
      </c>
      <c r="G63" s="148">
        <v>3</v>
      </c>
      <c r="H63" s="156">
        <v>45012</v>
      </c>
      <c r="I63" s="159" t="s">
        <v>38</v>
      </c>
      <c r="J63" s="209"/>
    </row>
    <row r="64" spans="1:10" ht="26.1" customHeight="1" x14ac:dyDescent="0.25">
      <c r="A64" s="194">
        <v>62</v>
      </c>
      <c r="B64" s="132" t="s">
        <v>762</v>
      </c>
      <c r="C64" s="132" t="s">
        <v>762</v>
      </c>
      <c r="D64" s="162" t="s">
        <v>763</v>
      </c>
      <c r="E64" s="149">
        <v>575</v>
      </c>
      <c r="F64" s="150">
        <v>115</v>
      </c>
      <c r="G64" s="148">
        <v>1</v>
      </c>
      <c r="H64" s="156" t="s">
        <v>138</v>
      </c>
      <c r="I64" s="159" t="s">
        <v>26</v>
      </c>
      <c r="J64" s="209"/>
    </row>
    <row r="65" spans="1:10" ht="26.1" customHeight="1" x14ac:dyDescent="0.25">
      <c r="A65" s="194">
        <v>63</v>
      </c>
      <c r="B65" s="154" t="s">
        <v>262</v>
      </c>
      <c r="C65" s="154" t="s">
        <v>266</v>
      </c>
      <c r="D65" s="162" t="s">
        <v>268</v>
      </c>
      <c r="E65" s="149">
        <v>559.70000000000005</v>
      </c>
      <c r="F65" s="150">
        <v>93</v>
      </c>
      <c r="G65" s="148">
        <v>3</v>
      </c>
      <c r="H65" s="156">
        <v>45012</v>
      </c>
      <c r="I65" s="159" t="s">
        <v>38</v>
      </c>
      <c r="J65" s="209"/>
    </row>
    <row r="66" spans="1:10" ht="26.1" customHeight="1" x14ac:dyDescent="0.25">
      <c r="A66" s="194">
        <v>64</v>
      </c>
      <c r="B66" s="154" t="s">
        <v>832</v>
      </c>
      <c r="C66" s="132" t="s">
        <v>833</v>
      </c>
      <c r="D66" s="162" t="s">
        <v>834</v>
      </c>
      <c r="E66" s="149">
        <v>472</v>
      </c>
      <c r="F66" s="150">
        <v>122</v>
      </c>
      <c r="G66" s="148">
        <v>1</v>
      </c>
      <c r="H66" s="156">
        <v>44807</v>
      </c>
      <c r="I66" s="159" t="s">
        <v>831</v>
      </c>
      <c r="J66" s="209"/>
    </row>
    <row r="67" spans="1:10" ht="26.1" customHeight="1" x14ac:dyDescent="0.25">
      <c r="A67" s="194">
        <v>65</v>
      </c>
      <c r="B67" s="195" t="s">
        <v>80</v>
      </c>
      <c r="C67" s="195" t="s">
        <v>351</v>
      </c>
      <c r="D67" s="162" t="s">
        <v>81</v>
      </c>
      <c r="E67" s="149">
        <v>468.5</v>
      </c>
      <c r="F67" s="150">
        <v>70</v>
      </c>
      <c r="G67" s="148">
        <v>1</v>
      </c>
      <c r="H67" s="156">
        <v>44939</v>
      </c>
      <c r="I67" s="159" t="s">
        <v>82</v>
      </c>
      <c r="J67" s="209"/>
    </row>
    <row r="68" spans="1:10" ht="26.1" customHeight="1" x14ac:dyDescent="0.25">
      <c r="A68" s="194">
        <v>66</v>
      </c>
      <c r="B68" s="131" t="s">
        <v>859</v>
      </c>
      <c r="C68" s="132" t="s">
        <v>860</v>
      </c>
      <c r="D68" s="162" t="s">
        <v>861</v>
      </c>
      <c r="E68" s="149">
        <v>443</v>
      </c>
      <c r="F68" s="150">
        <v>105</v>
      </c>
      <c r="G68" s="29">
        <v>1</v>
      </c>
      <c r="H68" s="117">
        <v>42988</v>
      </c>
      <c r="I68" s="13" t="s">
        <v>831</v>
      </c>
      <c r="J68" s="211"/>
    </row>
    <row r="69" spans="1:10" ht="26.1" customHeight="1" x14ac:dyDescent="0.25">
      <c r="A69" s="194">
        <v>67</v>
      </c>
      <c r="B69" s="154" t="s">
        <v>261</v>
      </c>
      <c r="C69" s="154" t="s">
        <v>264</v>
      </c>
      <c r="D69" s="162" t="s">
        <v>60</v>
      </c>
      <c r="E69" s="149">
        <v>416.65000000000003</v>
      </c>
      <c r="F69" s="150">
        <v>66</v>
      </c>
      <c r="G69" s="148">
        <v>4</v>
      </c>
      <c r="H69" s="156">
        <v>45012</v>
      </c>
      <c r="I69" s="159" t="s">
        <v>38</v>
      </c>
      <c r="J69" s="209"/>
    </row>
    <row r="70" spans="1:10" ht="26.1" customHeight="1" x14ac:dyDescent="0.25">
      <c r="A70" s="194">
        <v>68</v>
      </c>
      <c r="B70" s="185" t="s">
        <v>212</v>
      </c>
      <c r="C70" s="185" t="s">
        <v>213</v>
      </c>
      <c r="D70" s="140" t="s">
        <v>214</v>
      </c>
      <c r="E70" s="149">
        <v>412</v>
      </c>
      <c r="F70" s="150">
        <v>102</v>
      </c>
      <c r="G70" s="148">
        <v>1</v>
      </c>
      <c r="H70" s="115">
        <v>44694</v>
      </c>
      <c r="I70" s="127" t="s">
        <v>82</v>
      </c>
      <c r="J70" s="209"/>
    </row>
    <row r="71" spans="1:10" ht="26.1" customHeight="1" x14ac:dyDescent="0.25">
      <c r="A71" s="194">
        <v>69</v>
      </c>
      <c r="B71" s="171" t="s">
        <v>90</v>
      </c>
      <c r="C71" s="171" t="s">
        <v>91</v>
      </c>
      <c r="D71" s="310" t="s">
        <v>10</v>
      </c>
      <c r="E71" s="167">
        <v>338.1</v>
      </c>
      <c r="F71" s="168">
        <v>58</v>
      </c>
      <c r="G71" s="163">
        <v>2</v>
      </c>
      <c r="H71" s="166">
        <v>44981</v>
      </c>
      <c r="I71" s="172" t="s">
        <v>35</v>
      </c>
      <c r="J71" s="209"/>
    </row>
    <row r="72" spans="1:10" ht="26.1" customHeight="1" x14ac:dyDescent="0.25">
      <c r="A72" s="194">
        <v>70</v>
      </c>
      <c r="B72" s="9" t="s">
        <v>771</v>
      </c>
      <c r="C72" s="9" t="s">
        <v>772</v>
      </c>
      <c r="D72" s="162" t="s">
        <v>63</v>
      </c>
      <c r="E72" s="149">
        <v>335.5</v>
      </c>
      <c r="F72" s="150">
        <v>62</v>
      </c>
      <c r="G72" s="148">
        <v>3</v>
      </c>
      <c r="H72" s="115">
        <v>45051</v>
      </c>
      <c r="I72" s="116" t="s">
        <v>38</v>
      </c>
      <c r="J72" s="209"/>
    </row>
    <row r="73" spans="1:10" ht="26.1" customHeight="1" x14ac:dyDescent="0.25">
      <c r="A73" s="194">
        <v>71</v>
      </c>
      <c r="B73" s="132" t="s">
        <v>445</v>
      </c>
      <c r="C73" s="132" t="s">
        <v>445</v>
      </c>
      <c r="D73" s="162" t="s">
        <v>446</v>
      </c>
      <c r="E73" s="149">
        <v>312</v>
      </c>
      <c r="F73" s="150">
        <v>55</v>
      </c>
      <c r="G73" s="148">
        <v>2</v>
      </c>
      <c r="H73" s="156">
        <v>45030</v>
      </c>
      <c r="I73" s="159" t="s">
        <v>55</v>
      </c>
      <c r="J73" s="211"/>
    </row>
    <row r="74" spans="1:10" ht="26.1" customHeight="1" x14ac:dyDescent="0.25">
      <c r="A74" s="194">
        <v>72</v>
      </c>
      <c r="B74" s="11" t="s">
        <v>775</v>
      </c>
      <c r="C74" s="11" t="s">
        <v>776</v>
      </c>
      <c r="D74" s="214" t="s">
        <v>63</v>
      </c>
      <c r="E74" s="180">
        <v>299.5</v>
      </c>
      <c r="F74" s="196">
        <v>45</v>
      </c>
      <c r="G74" s="181">
        <v>2</v>
      </c>
      <c r="H74" s="151">
        <v>45106</v>
      </c>
      <c r="I74" s="182" t="s">
        <v>82</v>
      </c>
      <c r="J74" s="209"/>
    </row>
    <row r="75" spans="1:10" ht="26.1" customHeight="1" x14ac:dyDescent="0.25">
      <c r="A75" s="194">
        <v>73</v>
      </c>
      <c r="B75" s="132" t="s">
        <v>658</v>
      </c>
      <c r="C75" s="132" t="s">
        <v>659</v>
      </c>
      <c r="D75" s="162" t="s">
        <v>10</v>
      </c>
      <c r="E75" s="149">
        <v>290.24</v>
      </c>
      <c r="F75" s="150">
        <v>48</v>
      </c>
      <c r="G75" s="148">
        <v>3</v>
      </c>
      <c r="H75" s="156">
        <v>45058</v>
      </c>
      <c r="I75" s="197" t="s">
        <v>26</v>
      </c>
      <c r="J75" s="209"/>
    </row>
    <row r="76" spans="1:10" ht="26.1" customHeight="1" x14ac:dyDescent="0.25">
      <c r="A76" s="194">
        <v>74</v>
      </c>
      <c r="B76" s="132" t="s">
        <v>654</v>
      </c>
      <c r="C76" s="132" t="s">
        <v>655</v>
      </c>
      <c r="D76" s="162" t="s">
        <v>63</v>
      </c>
      <c r="E76" s="149">
        <v>279.25</v>
      </c>
      <c r="F76" s="150">
        <v>59</v>
      </c>
      <c r="G76" s="148">
        <v>5</v>
      </c>
      <c r="H76" s="156">
        <v>45065</v>
      </c>
      <c r="I76" s="159" t="s">
        <v>38</v>
      </c>
      <c r="J76" s="209"/>
    </row>
    <row r="77" spans="1:10" ht="26.1" customHeight="1" x14ac:dyDescent="0.25">
      <c r="A77" s="194">
        <v>75</v>
      </c>
      <c r="B77" s="154" t="s">
        <v>382</v>
      </c>
      <c r="C77" s="154" t="s">
        <v>383</v>
      </c>
      <c r="D77" s="162" t="s">
        <v>10</v>
      </c>
      <c r="E77" s="149">
        <v>276.8</v>
      </c>
      <c r="F77" s="150">
        <v>41</v>
      </c>
      <c r="G77" s="148">
        <v>1</v>
      </c>
      <c r="H77" s="158">
        <v>45023</v>
      </c>
      <c r="I77" s="159" t="s">
        <v>384</v>
      </c>
      <c r="J77" s="209"/>
    </row>
    <row r="78" spans="1:10" ht="26.1" customHeight="1" x14ac:dyDescent="0.25">
      <c r="A78" s="194">
        <v>76</v>
      </c>
      <c r="B78" s="154" t="s">
        <v>845</v>
      </c>
      <c r="C78" s="132" t="s">
        <v>846</v>
      </c>
      <c r="D78" s="162" t="s">
        <v>847</v>
      </c>
      <c r="E78" s="149">
        <v>245</v>
      </c>
      <c r="F78" s="150">
        <v>49</v>
      </c>
      <c r="G78" s="148">
        <v>1</v>
      </c>
      <c r="H78" s="117">
        <v>44493</v>
      </c>
      <c r="I78" s="13" t="s">
        <v>831</v>
      </c>
      <c r="J78" s="211" t="s">
        <v>831</v>
      </c>
    </row>
    <row r="79" spans="1:10" ht="26.1" customHeight="1" x14ac:dyDescent="0.25">
      <c r="A79" s="194">
        <v>77</v>
      </c>
      <c r="B79" s="171" t="s">
        <v>670</v>
      </c>
      <c r="C79" s="171" t="s">
        <v>671</v>
      </c>
      <c r="D79" s="162" t="s">
        <v>113</v>
      </c>
      <c r="E79" s="149">
        <v>230</v>
      </c>
      <c r="F79" s="150">
        <v>46</v>
      </c>
      <c r="G79" s="148">
        <v>1</v>
      </c>
      <c r="H79" s="156">
        <v>44673</v>
      </c>
      <c r="I79" s="133" t="s">
        <v>82</v>
      </c>
      <c r="J79" s="209"/>
    </row>
    <row r="80" spans="1:10" ht="26.1" customHeight="1" x14ac:dyDescent="0.25">
      <c r="A80" s="194">
        <v>78</v>
      </c>
      <c r="B80" s="301" t="s">
        <v>1354</v>
      </c>
      <c r="C80" s="301" t="s">
        <v>1355</v>
      </c>
      <c r="D80" s="311" t="s">
        <v>81</v>
      </c>
      <c r="E80" s="305">
        <v>225</v>
      </c>
      <c r="F80" s="306">
        <v>39</v>
      </c>
      <c r="G80" s="303">
        <v>1</v>
      </c>
      <c r="H80" s="304">
        <v>43412</v>
      </c>
      <c r="I80" s="307" t="s">
        <v>117</v>
      </c>
      <c r="J80" s="209"/>
    </row>
    <row r="81" spans="1:10" ht="26.1" customHeight="1" x14ac:dyDescent="0.25">
      <c r="A81" s="194">
        <v>79</v>
      </c>
      <c r="B81" s="157" t="s">
        <v>390</v>
      </c>
      <c r="C81" s="157" t="s">
        <v>390</v>
      </c>
      <c r="D81" s="310" t="s">
        <v>133</v>
      </c>
      <c r="E81" s="167">
        <v>224.55</v>
      </c>
      <c r="F81" s="168">
        <v>38</v>
      </c>
      <c r="G81" s="163">
        <v>1</v>
      </c>
      <c r="H81" s="198">
        <v>45030</v>
      </c>
      <c r="I81" s="176" t="s">
        <v>384</v>
      </c>
      <c r="J81" s="209"/>
    </row>
    <row r="82" spans="1:10" ht="26.1" customHeight="1" x14ac:dyDescent="0.25">
      <c r="A82" s="194">
        <v>80</v>
      </c>
      <c r="B82" s="132" t="s">
        <v>668</v>
      </c>
      <c r="C82" s="132" t="s">
        <v>669</v>
      </c>
      <c r="D82" s="162" t="s">
        <v>113</v>
      </c>
      <c r="E82" s="149">
        <v>224.3</v>
      </c>
      <c r="F82" s="150">
        <v>44</v>
      </c>
      <c r="G82" s="148">
        <v>3</v>
      </c>
      <c r="H82" s="156">
        <v>45052</v>
      </c>
      <c r="I82" s="133" t="s">
        <v>82</v>
      </c>
      <c r="J82" s="209"/>
    </row>
    <row r="83" spans="1:10" ht="26.1" customHeight="1" x14ac:dyDescent="0.25">
      <c r="A83" s="194">
        <v>81</v>
      </c>
      <c r="B83" s="132" t="s">
        <v>191</v>
      </c>
      <c r="C83" s="132" t="s">
        <v>191</v>
      </c>
      <c r="D83" s="162" t="s">
        <v>13</v>
      </c>
      <c r="E83" s="149">
        <v>221.1</v>
      </c>
      <c r="F83" s="150">
        <v>53</v>
      </c>
      <c r="G83" s="148">
        <v>5</v>
      </c>
      <c r="H83" s="156">
        <v>44834</v>
      </c>
      <c r="I83" s="199" t="s">
        <v>38</v>
      </c>
      <c r="J83" s="209"/>
    </row>
    <row r="84" spans="1:10" ht="26.1" customHeight="1" x14ac:dyDescent="0.25">
      <c r="A84" s="194">
        <v>82</v>
      </c>
      <c r="B84" s="132" t="s">
        <v>694</v>
      </c>
      <c r="C84" s="132" t="s">
        <v>695</v>
      </c>
      <c r="D84" s="162" t="s">
        <v>10</v>
      </c>
      <c r="E84" s="149">
        <v>189.39</v>
      </c>
      <c r="F84" s="150">
        <v>38</v>
      </c>
      <c r="G84" s="148">
        <v>1</v>
      </c>
      <c r="H84" s="156">
        <v>45065</v>
      </c>
      <c r="I84" s="133" t="s">
        <v>457</v>
      </c>
      <c r="J84" s="209"/>
    </row>
    <row r="85" spans="1:10" ht="26.1" customHeight="1" x14ac:dyDescent="0.25">
      <c r="A85" s="194">
        <v>83</v>
      </c>
      <c r="B85" s="154" t="s">
        <v>381</v>
      </c>
      <c r="C85" s="154" t="s">
        <v>381</v>
      </c>
      <c r="D85" s="162" t="s">
        <v>13</v>
      </c>
      <c r="E85" s="149">
        <v>187.8</v>
      </c>
      <c r="F85" s="150">
        <v>36</v>
      </c>
      <c r="G85" s="148">
        <v>3</v>
      </c>
      <c r="H85" s="158">
        <v>45043</v>
      </c>
      <c r="I85" s="159" t="s">
        <v>119</v>
      </c>
      <c r="J85" s="209"/>
    </row>
    <row r="86" spans="1:10" ht="26.1" customHeight="1" x14ac:dyDescent="0.25">
      <c r="A86" s="194">
        <v>84</v>
      </c>
      <c r="B86" s="154" t="s">
        <v>260</v>
      </c>
      <c r="C86" s="154" t="s">
        <v>265</v>
      </c>
      <c r="D86" s="162" t="s">
        <v>277</v>
      </c>
      <c r="E86" s="149">
        <v>149.9</v>
      </c>
      <c r="F86" s="150">
        <v>26</v>
      </c>
      <c r="G86" s="148">
        <v>2</v>
      </c>
      <c r="H86" s="156">
        <v>45012</v>
      </c>
      <c r="I86" s="133" t="s">
        <v>38</v>
      </c>
      <c r="J86" s="209"/>
    </row>
    <row r="87" spans="1:10" ht="26.1" customHeight="1" x14ac:dyDescent="0.25">
      <c r="A87" s="194">
        <v>85</v>
      </c>
      <c r="B87" s="132" t="s">
        <v>766</v>
      </c>
      <c r="C87" s="132" t="s">
        <v>766</v>
      </c>
      <c r="D87" s="162" t="s">
        <v>767</v>
      </c>
      <c r="E87" s="149">
        <v>129</v>
      </c>
      <c r="F87" s="150">
        <v>29</v>
      </c>
      <c r="G87" s="148">
        <v>8</v>
      </c>
      <c r="H87" s="156">
        <v>45084</v>
      </c>
      <c r="I87" s="159" t="s">
        <v>768</v>
      </c>
      <c r="J87" s="209"/>
    </row>
    <row r="88" spans="1:10" ht="26.1" customHeight="1" x14ac:dyDescent="0.25">
      <c r="A88" s="194">
        <v>86</v>
      </c>
      <c r="B88" s="132" t="s">
        <v>374</v>
      </c>
      <c r="C88" s="132" t="s">
        <v>375</v>
      </c>
      <c r="D88" s="162" t="s">
        <v>344</v>
      </c>
      <c r="E88" s="149">
        <v>108</v>
      </c>
      <c r="F88" s="150">
        <v>16</v>
      </c>
      <c r="G88" s="148">
        <v>1</v>
      </c>
      <c r="H88" s="156">
        <v>45030</v>
      </c>
      <c r="I88" s="159" t="s">
        <v>82</v>
      </c>
      <c r="J88" s="209"/>
    </row>
    <row r="89" spans="1:10" ht="26.1" customHeight="1" x14ac:dyDescent="0.25">
      <c r="A89" s="194">
        <v>87</v>
      </c>
      <c r="B89" s="132" t="s">
        <v>88</v>
      </c>
      <c r="C89" s="132" t="s">
        <v>88</v>
      </c>
      <c r="D89" s="162" t="s">
        <v>13</v>
      </c>
      <c r="E89" s="149">
        <v>103.4</v>
      </c>
      <c r="F89" s="150">
        <v>18</v>
      </c>
      <c r="G89" s="148">
        <v>1</v>
      </c>
      <c r="H89" s="156">
        <v>44848</v>
      </c>
      <c r="I89" s="159" t="s">
        <v>89</v>
      </c>
      <c r="J89" s="209"/>
    </row>
    <row r="90" spans="1:10" ht="26.1" customHeight="1" x14ac:dyDescent="0.25">
      <c r="A90" s="194">
        <v>88</v>
      </c>
      <c r="B90" s="9" t="s">
        <v>773</v>
      </c>
      <c r="C90" s="9" t="s">
        <v>774</v>
      </c>
      <c r="D90" s="162" t="s">
        <v>63</v>
      </c>
      <c r="E90" s="149">
        <v>80</v>
      </c>
      <c r="F90" s="150">
        <v>16</v>
      </c>
      <c r="G90" s="148">
        <v>1</v>
      </c>
      <c r="H90" s="115">
        <v>44007</v>
      </c>
      <c r="I90" s="128" t="s">
        <v>38</v>
      </c>
      <c r="J90" s="209"/>
    </row>
    <row r="91" spans="1:10" ht="26.1" customHeight="1" x14ac:dyDescent="0.25">
      <c r="A91" s="194">
        <v>89</v>
      </c>
      <c r="B91" s="22" t="s">
        <v>289</v>
      </c>
      <c r="C91" s="12" t="s">
        <v>295</v>
      </c>
      <c r="D91" s="309" t="s">
        <v>299</v>
      </c>
      <c r="E91" s="149">
        <v>65</v>
      </c>
      <c r="F91" s="150">
        <v>14</v>
      </c>
      <c r="G91" s="148">
        <v>1</v>
      </c>
      <c r="H91" s="123">
        <v>45012</v>
      </c>
      <c r="I91" s="120" t="s">
        <v>38</v>
      </c>
      <c r="J91" s="209"/>
    </row>
    <row r="92" spans="1:10" ht="26.1" customHeight="1" x14ac:dyDescent="0.25">
      <c r="A92" s="194">
        <v>90</v>
      </c>
      <c r="B92" s="132" t="s">
        <v>329</v>
      </c>
      <c r="C92" s="132" t="s">
        <v>329</v>
      </c>
      <c r="D92" s="162" t="s">
        <v>13</v>
      </c>
      <c r="E92" s="149">
        <v>58</v>
      </c>
      <c r="F92" s="150">
        <v>13</v>
      </c>
      <c r="G92" s="148">
        <v>1</v>
      </c>
      <c r="H92" s="115">
        <v>44869</v>
      </c>
      <c r="I92" s="128" t="s">
        <v>26</v>
      </c>
      <c r="J92" s="209"/>
    </row>
    <row r="93" spans="1:10" ht="26.1" customHeight="1" x14ac:dyDescent="0.25">
      <c r="A93" s="194">
        <v>91</v>
      </c>
      <c r="B93" s="9" t="s">
        <v>287</v>
      </c>
      <c r="C93" s="9" t="s">
        <v>291</v>
      </c>
      <c r="D93" s="162" t="s">
        <v>63</v>
      </c>
      <c r="E93" s="149">
        <v>54</v>
      </c>
      <c r="F93" s="150">
        <v>11</v>
      </c>
      <c r="G93" s="148">
        <v>1</v>
      </c>
      <c r="H93" s="115">
        <v>45012</v>
      </c>
      <c r="I93" s="200" t="s">
        <v>38</v>
      </c>
      <c r="J93" s="209"/>
    </row>
    <row r="94" spans="1:10" ht="26.1" customHeight="1" x14ac:dyDescent="0.25">
      <c r="A94" s="194">
        <v>92</v>
      </c>
      <c r="B94" s="12" t="s">
        <v>179</v>
      </c>
      <c r="C94" s="12" t="s">
        <v>180</v>
      </c>
      <c r="D94" s="312" t="s">
        <v>181</v>
      </c>
      <c r="E94" s="167">
        <v>50</v>
      </c>
      <c r="F94" s="168">
        <v>22</v>
      </c>
      <c r="G94" s="163">
        <v>1</v>
      </c>
      <c r="H94" s="184">
        <v>44883</v>
      </c>
      <c r="I94" s="201" t="s">
        <v>82</v>
      </c>
      <c r="J94" s="209"/>
    </row>
    <row r="95" spans="1:10" ht="26.1" customHeight="1" x14ac:dyDescent="0.25">
      <c r="A95" s="194">
        <v>93</v>
      </c>
      <c r="B95" s="154" t="s">
        <v>389</v>
      </c>
      <c r="C95" s="154" t="s">
        <v>389</v>
      </c>
      <c r="D95" s="162" t="s">
        <v>10</v>
      </c>
      <c r="E95" s="149">
        <v>45.2</v>
      </c>
      <c r="F95" s="150">
        <v>8</v>
      </c>
      <c r="G95" s="148">
        <v>1</v>
      </c>
      <c r="H95" s="158">
        <v>45030</v>
      </c>
      <c r="I95" s="172" t="s">
        <v>24</v>
      </c>
      <c r="J95" s="209"/>
    </row>
    <row r="96" spans="1:10" ht="26.1" customHeight="1" x14ac:dyDescent="0.25">
      <c r="A96" s="194">
        <v>94</v>
      </c>
      <c r="B96" s="119" t="s">
        <v>61</v>
      </c>
      <c r="C96" s="119" t="s">
        <v>62</v>
      </c>
      <c r="D96" s="140" t="s">
        <v>63</v>
      </c>
      <c r="E96" s="149">
        <v>38.5</v>
      </c>
      <c r="F96" s="150">
        <v>10</v>
      </c>
      <c r="G96" s="148">
        <v>1</v>
      </c>
      <c r="H96" s="115">
        <v>44932</v>
      </c>
      <c r="I96" s="202" t="s">
        <v>32</v>
      </c>
      <c r="J96" s="209"/>
    </row>
    <row r="97" spans="1:10" ht="26.1" customHeight="1" x14ac:dyDescent="0.25">
      <c r="A97" s="194">
        <v>95</v>
      </c>
      <c r="B97" s="132" t="s">
        <v>660</v>
      </c>
      <c r="C97" s="132" t="s">
        <v>661</v>
      </c>
      <c r="D97" s="162" t="s">
        <v>10</v>
      </c>
      <c r="E97" s="149">
        <v>36</v>
      </c>
      <c r="F97" s="150">
        <v>6</v>
      </c>
      <c r="G97" s="148">
        <v>1</v>
      </c>
      <c r="H97" s="156">
        <v>45058</v>
      </c>
      <c r="I97" s="133" t="s">
        <v>46</v>
      </c>
      <c r="J97" s="209"/>
    </row>
    <row r="98" spans="1:10" ht="26.1" customHeight="1" x14ac:dyDescent="0.25">
      <c r="A98" s="194">
        <v>96</v>
      </c>
      <c r="B98" s="132" t="s">
        <v>769</v>
      </c>
      <c r="C98" s="132" t="s">
        <v>770</v>
      </c>
      <c r="D98" s="162" t="s">
        <v>63</v>
      </c>
      <c r="E98" s="149">
        <v>4.8</v>
      </c>
      <c r="F98" s="150">
        <v>1</v>
      </c>
      <c r="G98" s="148">
        <v>1</v>
      </c>
      <c r="H98" s="156">
        <v>45093</v>
      </c>
      <c r="I98" s="159" t="s">
        <v>38</v>
      </c>
      <c r="J98" s="209"/>
    </row>
    <row r="99" spans="1:10" ht="25.5" customHeight="1" thickBot="1" x14ac:dyDescent="0.3">
      <c r="A99" s="236"/>
      <c r="B99" s="233"/>
      <c r="C99" s="233"/>
      <c r="D99" s="313"/>
      <c r="E99" s="234"/>
      <c r="F99" s="235"/>
      <c r="G99" s="236"/>
      <c r="H99" s="240"/>
      <c r="I99" s="237"/>
      <c r="J99" s="209"/>
    </row>
    <row r="100" spans="1:10" ht="25.5" customHeight="1" thickBot="1" x14ac:dyDescent="0.3">
      <c r="A100" s="121"/>
      <c r="B100" s="130"/>
      <c r="C100" s="130"/>
      <c r="D100" s="314"/>
      <c r="E100" s="83">
        <f>SUM(E3:E98)</f>
        <v>1240797.5199999991</v>
      </c>
      <c r="F100" s="83">
        <f>SUM(F3:F98)</f>
        <v>219300</v>
      </c>
      <c r="G100" s="121"/>
      <c r="H100" s="123"/>
      <c r="I100" s="120"/>
    </row>
    <row r="101" spans="1:10" ht="25.5" customHeight="1" x14ac:dyDescent="0.25">
      <c r="A101" s="121"/>
      <c r="B101" s="130"/>
      <c r="C101" s="130"/>
      <c r="D101" s="314"/>
      <c r="E101" s="289"/>
      <c r="F101" s="290"/>
      <c r="G101" s="121"/>
      <c r="H101" s="123"/>
      <c r="I101" s="120"/>
    </row>
    <row r="102" spans="1:10" ht="25.5" hidden="1" customHeight="1" x14ac:dyDescent="0.25"/>
  </sheetData>
  <mergeCells count="1">
    <mergeCell ref="A1:I1"/>
  </mergeCells>
  <conditionalFormatting sqref="B75">
    <cfRule type="duplicateValues" dxfId="23" priority="4"/>
  </conditionalFormatting>
  <conditionalFormatting sqref="B83">
    <cfRule type="duplicateValues" dxfId="22" priority="3"/>
  </conditionalFormatting>
  <conditionalFormatting sqref="B98:B99">
    <cfRule type="duplicateValues" dxfId="21" priority="52"/>
  </conditionalFormatting>
  <conditionalFormatting sqref="D96">
    <cfRule type="duplicateValues" dxfId="2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CDF5-BC27-40FA-AF49-B8C24ECB90CE}">
  <dimension ref="A1:I80"/>
  <sheetViews>
    <sheetView topLeftCell="A22" zoomScale="75" zoomScaleNormal="75" workbookViewId="0">
      <selection activeCell="B32" sqref="B32"/>
    </sheetView>
  </sheetViews>
  <sheetFormatPr defaultColWidth="0" defaultRowHeight="15" customHeight="1" zeroHeight="1" x14ac:dyDescent="0.25"/>
  <cols>
    <col min="1" max="1" width="5.7109375" style="39" customWidth="1"/>
    <col min="2" max="3" width="30.7109375" style="205" customWidth="1"/>
    <col min="4" max="4" width="20.7109375" style="206" customWidth="1"/>
    <col min="5" max="5" width="20.7109375" style="41" customWidth="1"/>
    <col min="6" max="6" width="20.7109375" style="38" customWidth="1"/>
    <col min="7" max="7" width="20.7109375" style="39" customWidth="1"/>
    <col min="8" max="8" width="20.7109375" style="207" customWidth="1"/>
    <col min="9" max="9" width="30.7109375" style="205" customWidth="1"/>
    <col min="10" max="16384" width="8.85546875" style="31" hidden="1"/>
  </cols>
  <sheetData>
    <row r="1" spans="1:9" s="204" customFormat="1" ht="50.1" customHeight="1" x14ac:dyDescent="0.25">
      <c r="A1" s="324" t="s">
        <v>827</v>
      </c>
      <c r="B1" s="325"/>
      <c r="C1" s="325"/>
      <c r="D1" s="325"/>
      <c r="E1" s="325"/>
      <c r="F1" s="325"/>
      <c r="G1" s="325"/>
      <c r="H1" s="325"/>
      <c r="I1" s="325"/>
    </row>
    <row r="2" spans="1:9" s="15" customFormat="1" ht="30" customHeight="1" x14ac:dyDescent="0.25">
      <c r="A2" s="186" t="s">
        <v>644</v>
      </c>
      <c r="B2" s="187" t="s">
        <v>0</v>
      </c>
      <c r="C2" s="188" t="s">
        <v>1</v>
      </c>
      <c r="D2" s="187" t="s">
        <v>2</v>
      </c>
      <c r="E2" s="189" t="s">
        <v>3</v>
      </c>
      <c r="F2" s="190" t="s">
        <v>4</v>
      </c>
      <c r="G2" s="191" t="s">
        <v>5</v>
      </c>
      <c r="H2" s="192" t="s">
        <v>6</v>
      </c>
      <c r="I2" s="193" t="s">
        <v>7</v>
      </c>
    </row>
    <row r="3" spans="1:9" s="15" customFormat="1" ht="26.1" customHeight="1" x14ac:dyDescent="0.25">
      <c r="A3" s="194">
        <v>1</v>
      </c>
      <c r="B3" s="132" t="s">
        <v>866</v>
      </c>
      <c r="C3" s="132" t="s">
        <v>867</v>
      </c>
      <c r="D3" s="162" t="s">
        <v>60</v>
      </c>
      <c r="E3" s="149">
        <v>635128.13</v>
      </c>
      <c r="F3" s="150">
        <v>93201</v>
      </c>
      <c r="G3" s="148">
        <v>18</v>
      </c>
      <c r="H3" s="156">
        <v>45128</v>
      </c>
      <c r="I3" s="159" t="s">
        <v>24</v>
      </c>
    </row>
    <row r="4" spans="1:9" s="15" customFormat="1" ht="26.1" customHeight="1" x14ac:dyDescent="0.25">
      <c r="A4" s="194">
        <v>2</v>
      </c>
      <c r="B4" s="12" t="s">
        <v>875</v>
      </c>
      <c r="C4" s="12" t="s">
        <v>876</v>
      </c>
      <c r="D4" s="162" t="s">
        <v>60</v>
      </c>
      <c r="E4" s="149">
        <v>467919.76</v>
      </c>
      <c r="F4" s="150">
        <v>66655</v>
      </c>
      <c r="G4" s="148">
        <v>17</v>
      </c>
      <c r="H4" s="156">
        <v>45128</v>
      </c>
      <c r="I4" s="159" t="s">
        <v>18</v>
      </c>
    </row>
    <row r="5" spans="1:9" s="15" customFormat="1" ht="26.1" customHeight="1" x14ac:dyDescent="0.25">
      <c r="A5" s="194">
        <v>3</v>
      </c>
      <c r="B5" s="132" t="s">
        <v>868</v>
      </c>
      <c r="C5" s="132" t="s">
        <v>868</v>
      </c>
      <c r="D5" s="162" t="s">
        <v>689</v>
      </c>
      <c r="E5" s="149">
        <v>189244.99</v>
      </c>
      <c r="F5" s="150">
        <v>26644</v>
      </c>
      <c r="G5" s="148">
        <v>13</v>
      </c>
      <c r="H5" s="156">
        <v>45114</v>
      </c>
      <c r="I5" s="159" t="s">
        <v>46</v>
      </c>
    </row>
    <row r="6" spans="1:9" s="15" customFormat="1" ht="26.1" customHeight="1" x14ac:dyDescent="0.25">
      <c r="A6" s="194">
        <v>4</v>
      </c>
      <c r="B6" s="154" t="s">
        <v>783</v>
      </c>
      <c r="C6" s="132" t="s">
        <v>784</v>
      </c>
      <c r="D6" s="162" t="s">
        <v>10</v>
      </c>
      <c r="E6" s="149">
        <v>186331.11</v>
      </c>
      <c r="F6" s="150">
        <v>35673</v>
      </c>
      <c r="G6" s="148">
        <v>24</v>
      </c>
      <c r="H6" s="156">
        <v>45093</v>
      </c>
      <c r="I6" s="159" t="s">
        <v>11</v>
      </c>
    </row>
    <row r="7" spans="1:9" s="15" customFormat="1" ht="26.1" customHeight="1" x14ac:dyDescent="0.25">
      <c r="A7" s="194">
        <v>5</v>
      </c>
      <c r="B7" s="12" t="s">
        <v>877</v>
      </c>
      <c r="C7" s="12" t="s">
        <v>878</v>
      </c>
      <c r="D7" s="162" t="s">
        <v>10</v>
      </c>
      <c r="E7" s="149">
        <v>148424.92000000001</v>
      </c>
      <c r="F7" s="150">
        <v>21333</v>
      </c>
      <c r="G7" s="148">
        <v>17</v>
      </c>
      <c r="H7" s="156">
        <v>45121</v>
      </c>
      <c r="I7" s="159" t="s">
        <v>737</v>
      </c>
    </row>
    <row r="8" spans="1:9" s="15" customFormat="1" ht="26.1" customHeight="1" x14ac:dyDescent="0.25">
      <c r="A8" s="194">
        <v>6</v>
      </c>
      <c r="B8" s="132" t="s">
        <v>762</v>
      </c>
      <c r="C8" s="132" t="s">
        <v>762</v>
      </c>
      <c r="D8" s="162" t="s">
        <v>763</v>
      </c>
      <c r="E8" s="149">
        <v>143339.92000000001</v>
      </c>
      <c r="F8" s="150">
        <v>28366</v>
      </c>
      <c r="G8" s="148">
        <v>16</v>
      </c>
      <c r="H8" s="156">
        <v>45121</v>
      </c>
      <c r="I8" s="159" t="s">
        <v>26</v>
      </c>
    </row>
    <row r="9" spans="1:9" s="15" customFormat="1" ht="26.1" customHeight="1" x14ac:dyDescent="0.25">
      <c r="A9" s="194">
        <v>7</v>
      </c>
      <c r="B9" s="132" t="s">
        <v>791</v>
      </c>
      <c r="C9" s="132" t="s">
        <v>792</v>
      </c>
      <c r="D9" s="162" t="s">
        <v>10</v>
      </c>
      <c r="E9" s="149">
        <v>100023.84</v>
      </c>
      <c r="F9" s="150">
        <v>14856</v>
      </c>
      <c r="G9" s="148">
        <v>16</v>
      </c>
      <c r="H9" s="156">
        <v>45107</v>
      </c>
      <c r="I9" s="159" t="s">
        <v>11</v>
      </c>
    </row>
    <row r="10" spans="1:9" s="15" customFormat="1" ht="26.1" customHeight="1" x14ac:dyDescent="0.25">
      <c r="A10" s="194">
        <v>8</v>
      </c>
      <c r="B10" s="9" t="s">
        <v>795</v>
      </c>
      <c r="C10" s="9" t="s">
        <v>796</v>
      </c>
      <c r="D10" s="162" t="s">
        <v>10</v>
      </c>
      <c r="E10" s="149">
        <v>82803.28</v>
      </c>
      <c r="F10" s="150">
        <v>17633</v>
      </c>
      <c r="G10" s="148">
        <v>19</v>
      </c>
      <c r="H10" s="156">
        <v>45107</v>
      </c>
      <c r="I10" s="159" t="s">
        <v>18</v>
      </c>
    </row>
    <row r="11" spans="1:9" s="15" customFormat="1" ht="26.1" customHeight="1" x14ac:dyDescent="0.25">
      <c r="A11" s="194">
        <v>9</v>
      </c>
      <c r="B11" s="9" t="s">
        <v>745</v>
      </c>
      <c r="C11" s="9" t="s">
        <v>746</v>
      </c>
      <c r="D11" s="162" t="s">
        <v>10</v>
      </c>
      <c r="E11" s="149">
        <v>61959.780000000006</v>
      </c>
      <c r="F11" s="150">
        <v>9541</v>
      </c>
      <c r="G11" s="148">
        <v>12</v>
      </c>
      <c r="H11" s="156">
        <v>45100</v>
      </c>
      <c r="I11" s="159" t="s">
        <v>46</v>
      </c>
    </row>
    <row r="12" spans="1:9" s="15" customFormat="1" ht="26.1" customHeight="1" x14ac:dyDescent="0.25">
      <c r="A12" s="194">
        <v>10</v>
      </c>
      <c r="B12" s="132" t="s">
        <v>744</v>
      </c>
      <c r="C12" s="132" t="s">
        <v>743</v>
      </c>
      <c r="D12" s="162" t="s">
        <v>10</v>
      </c>
      <c r="E12" s="149">
        <v>57859.06</v>
      </c>
      <c r="F12" s="150">
        <v>10071</v>
      </c>
      <c r="G12" s="148">
        <v>13</v>
      </c>
      <c r="H12" s="156">
        <v>45079</v>
      </c>
      <c r="I12" s="159" t="s">
        <v>46</v>
      </c>
    </row>
    <row r="13" spans="1:9" s="15" customFormat="1" ht="26.1" customHeight="1" x14ac:dyDescent="0.25">
      <c r="A13" s="194">
        <v>11</v>
      </c>
      <c r="B13" s="132" t="s">
        <v>785</v>
      </c>
      <c r="C13" s="132" t="s">
        <v>786</v>
      </c>
      <c r="D13" s="162" t="s">
        <v>10</v>
      </c>
      <c r="E13" s="149">
        <v>38483.120000000003</v>
      </c>
      <c r="F13" s="150">
        <v>6122</v>
      </c>
      <c r="G13" s="148">
        <v>14</v>
      </c>
      <c r="H13" s="156">
        <v>45086</v>
      </c>
      <c r="I13" s="159" t="s">
        <v>737</v>
      </c>
    </row>
    <row r="14" spans="1:9" s="15" customFormat="1" ht="26.1" customHeight="1" x14ac:dyDescent="0.25">
      <c r="A14" s="194">
        <v>12</v>
      </c>
      <c r="B14" s="132" t="s">
        <v>895</v>
      </c>
      <c r="C14" s="132" t="s">
        <v>896</v>
      </c>
      <c r="D14" s="162" t="s">
        <v>891</v>
      </c>
      <c r="E14" s="149">
        <v>33727</v>
      </c>
      <c r="F14" s="150">
        <v>7169</v>
      </c>
      <c r="G14" s="148">
        <v>15</v>
      </c>
      <c r="H14" s="156">
        <v>45128</v>
      </c>
      <c r="I14" s="159" t="s">
        <v>55</v>
      </c>
    </row>
    <row r="15" spans="1:9" s="15" customFormat="1" ht="26.1" customHeight="1" x14ac:dyDescent="0.25">
      <c r="A15" s="194">
        <v>13</v>
      </c>
      <c r="B15" s="12" t="s">
        <v>869</v>
      </c>
      <c r="C15" s="12" t="s">
        <v>870</v>
      </c>
      <c r="D15" s="162" t="s">
        <v>10</v>
      </c>
      <c r="E15" s="149">
        <v>15914.2</v>
      </c>
      <c r="F15" s="150">
        <v>2336</v>
      </c>
      <c r="G15" s="148">
        <v>12</v>
      </c>
      <c r="H15" s="156">
        <v>45135</v>
      </c>
      <c r="I15" s="159" t="s">
        <v>26</v>
      </c>
    </row>
    <row r="16" spans="1:9" s="15" customFormat="1" ht="26.1" customHeight="1" x14ac:dyDescent="0.25">
      <c r="A16" s="194">
        <v>14</v>
      </c>
      <c r="B16" s="132" t="s">
        <v>789</v>
      </c>
      <c r="C16" s="132" t="s">
        <v>790</v>
      </c>
      <c r="D16" s="162" t="s">
        <v>10</v>
      </c>
      <c r="E16" s="149">
        <v>13698.87</v>
      </c>
      <c r="F16" s="150">
        <v>2088</v>
      </c>
      <c r="G16" s="148">
        <v>7</v>
      </c>
      <c r="H16" s="115">
        <v>45086</v>
      </c>
      <c r="I16" s="128" t="s">
        <v>18</v>
      </c>
    </row>
    <row r="17" spans="1:9" s="15" customFormat="1" ht="26.1" customHeight="1" x14ac:dyDescent="0.25">
      <c r="A17" s="194">
        <v>15</v>
      </c>
      <c r="B17" s="154" t="s">
        <v>432</v>
      </c>
      <c r="C17" s="154" t="s">
        <v>433</v>
      </c>
      <c r="D17" s="162" t="s">
        <v>434</v>
      </c>
      <c r="E17" s="149">
        <v>12887.88</v>
      </c>
      <c r="F17" s="150">
        <v>2719</v>
      </c>
      <c r="G17" s="148">
        <v>6</v>
      </c>
      <c r="H17" s="158">
        <v>45023</v>
      </c>
      <c r="I17" s="159" t="s">
        <v>18</v>
      </c>
    </row>
    <row r="18" spans="1:9" s="15" customFormat="1" ht="26.1" customHeight="1" x14ac:dyDescent="0.25">
      <c r="A18" s="194">
        <v>16</v>
      </c>
      <c r="B18" s="132" t="s">
        <v>879</v>
      </c>
      <c r="C18" s="132" t="s">
        <v>880</v>
      </c>
      <c r="D18" s="162" t="s">
        <v>10</v>
      </c>
      <c r="E18" s="149">
        <v>12396.51</v>
      </c>
      <c r="F18" s="150">
        <v>1968</v>
      </c>
      <c r="G18" s="148">
        <v>13</v>
      </c>
      <c r="H18" s="156">
        <v>45135</v>
      </c>
      <c r="I18" s="159" t="s">
        <v>11</v>
      </c>
    </row>
    <row r="19" spans="1:9" s="15" customFormat="1" ht="26.1" customHeight="1" x14ac:dyDescent="0.25">
      <c r="A19" s="194">
        <v>17</v>
      </c>
      <c r="B19" s="154" t="s">
        <v>787</v>
      </c>
      <c r="C19" s="132" t="s">
        <v>788</v>
      </c>
      <c r="D19" s="162" t="s">
        <v>315</v>
      </c>
      <c r="E19" s="149">
        <v>12192.65</v>
      </c>
      <c r="F19" s="150">
        <v>2014</v>
      </c>
      <c r="G19" s="148">
        <v>4</v>
      </c>
      <c r="H19" s="156">
        <v>45079</v>
      </c>
      <c r="I19" s="159" t="s">
        <v>11</v>
      </c>
    </row>
    <row r="20" spans="1:9" s="15" customFormat="1" ht="26.1" customHeight="1" x14ac:dyDescent="0.25">
      <c r="A20" s="194">
        <v>18</v>
      </c>
      <c r="B20" s="132" t="s">
        <v>871</v>
      </c>
      <c r="C20" s="132" t="s">
        <v>872</v>
      </c>
      <c r="D20" s="162" t="s">
        <v>10</v>
      </c>
      <c r="E20" s="149">
        <v>11899.63</v>
      </c>
      <c r="F20" s="150">
        <v>1896</v>
      </c>
      <c r="G20" s="148">
        <v>13</v>
      </c>
      <c r="H20" s="156">
        <v>45114</v>
      </c>
      <c r="I20" s="159" t="s">
        <v>26</v>
      </c>
    </row>
    <row r="21" spans="1:9" s="15" customFormat="1" ht="26.1" customHeight="1" x14ac:dyDescent="0.25">
      <c r="A21" s="194">
        <v>19</v>
      </c>
      <c r="B21" s="132" t="s">
        <v>677</v>
      </c>
      <c r="C21" s="132" t="s">
        <v>678</v>
      </c>
      <c r="D21" s="162" t="s">
        <v>10</v>
      </c>
      <c r="E21" s="149">
        <v>10510.87</v>
      </c>
      <c r="F21" s="150">
        <v>1713</v>
      </c>
      <c r="G21" s="148">
        <v>4</v>
      </c>
      <c r="H21" s="156">
        <v>45051</v>
      </c>
      <c r="I21" s="159" t="s">
        <v>11</v>
      </c>
    </row>
    <row r="22" spans="1:9" s="15" customFormat="1" ht="26.1" customHeight="1" x14ac:dyDescent="0.25">
      <c r="A22" s="194">
        <v>20</v>
      </c>
      <c r="B22" s="132" t="s">
        <v>681</v>
      </c>
      <c r="C22" s="132" t="s">
        <v>928</v>
      </c>
      <c r="D22" s="162" t="s">
        <v>10</v>
      </c>
      <c r="E22" s="149">
        <v>9563.7999999999993</v>
      </c>
      <c r="F22" s="150">
        <v>1823</v>
      </c>
      <c r="G22" s="148">
        <v>6</v>
      </c>
      <c r="H22" s="156">
        <v>45072</v>
      </c>
      <c r="I22" s="159" t="s">
        <v>11</v>
      </c>
    </row>
    <row r="23" spans="1:9" s="15" customFormat="1" ht="26.1" customHeight="1" x14ac:dyDescent="0.25">
      <c r="A23" s="194">
        <v>21</v>
      </c>
      <c r="B23" s="132" t="s">
        <v>747</v>
      </c>
      <c r="C23" s="132" t="s">
        <v>748</v>
      </c>
      <c r="D23" s="162" t="s">
        <v>10</v>
      </c>
      <c r="E23" s="149">
        <v>8327.75</v>
      </c>
      <c r="F23" s="150">
        <v>1368</v>
      </c>
      <c r="G23" s="148">
        <v>9</v>
      </c>
      <c r="H23" s="156">
        <v>45093</v>
      </c>
      <c r="I23" s="159" t="s">
        <v>24</v>
      </c>
    </row>
    <row r="24" spans="1:9" s="15" customFormat="1" ht="26.1" customHeight="1" x14ac:dyDescent="0.25">
      <c r="A24" s="194">
        <v>22</v>
      </c>
      <c r="B24" s="132" t="s">
        <v>889</v>
      </c>
      <c r="C24" s="132" t="s">
        <v>890</v>
      </c>
      <c r="D24" s="162" t="s">
        <v>63</v>
      </c>
      <c r="E24" s="149">
        <v>7681.2000000000007</v>
      </c>
      <c r="F24" s="150">
        <v>1304</v>
      </c>
      <c r="G24" s="148">
        <v>8</v>
      </c>
      <c r="H24" s="156">
        <v>45121</v>
      </c>
      <c r="I24" s="159" t="s">
        <v>147</v>
      </c>
    </row>
    <row r="25" spans="1:9" s="15" customFormat="1" ht="25.5" customHeight="1" x14ac:dyDescent="0.25">
      <c r="A25" s="194">
        <v>23</v>
      </c>
      <c r="B25" s="132" t="s">
        <v>679</v>
      </c>
      <c r="C25" s="132" t="s">
        <v>680</v>
      </c>
      <c r="D25" s="162" t="s">
        <v>10</v>
      </c>
      <c r="E25" s="149">
        <v>5744.95</v>
      </c>
      <c r="F25" s="150">
        <v>921</v>
      </c>
      <c r="G25" s="148">
        <v>6</v>
      </c>
      <c r="H25" s="156">
        <v>45065</v>
      </c>
      <c r="I25" s="159" t="s">
        <v>18</v>
      </c>
    </row>
    <row r="26" spans="1:9" s="15" customFormat="1" ht="26.1" customHeight="1" x14ac:dyDescent="0.25">
      <c r="A26" s="194">
        <v>24</v>
      </c>
      <c r="B26" s="132" t="s">
        <v>1224</v>
      </c>
      <c r="C26" s="132" t="s">
        <v>1223</v>
      </c>
      <c r="D26" s="162" t="s">
        <v>54</v>
      </c>
      <c r="E26" s="149">
        <v>3446</v>
      </c>
      <c r="F26" s="150">
        <v>525</v>
      </c>
      <c r="G26" s="148">
        <v>8</v>
      </c>
      <c r="H26" s="156">
        <v>45121</v>
      </c>
      <c r="I26" s="159" t="s">
        <v>105</v>
      </c>
    </row>
    <row r="27" spans="1:9" s="15" customFormat="1" ht="26.1" customHeight="1" x14ac:dyDescent="0.25">
      <c r="A27" s="194">
        <v>25</v>
      </c>
      <c r="B27" s="154" t="s">
        <v>458</v>
      </c>
      <c r="C27" s="154" t="s">
        <v>458</v>
      </c>
      <c r="D27" s="162" t="s">
        <v>13</v>
      </c>
      <c r="E27" s="149">
        <v>3330.98</v>
      </c>
      <c r="F27" s="150">
        <v>708</v>
      </c>
      <c r="G27" s="148">
        <v>4</v>
      </c>
      <c r="H27" s="158">
        <v>45037</v>
      </c>
      <c r="I27" s="159" t="s">
        <v>459</v>
      </c>
    </row>
    <row r="28" spans="1:9" s="15" customFormat="1" ht="26.1" customHeight="1" x14ac:dyDescent="0.25">
      <c r="A28" s="194">
        <v>26</v>
      </c>
      <c r="B28" s="132" t="s">
        <v>347</v>
      </c>
      <c r="C28" s="132" t="s">
        <v>347</v>
      </c>
      <c r="D28" s="162" t="s">
        <v>13</v>
      </c>
      <c r="E28" s="149">
        <v>2960.4999999999995</v>
      </c>
      <c r="F28" s="150">
        <v>422</v>
      </c>
      <c r="G28" s="148">
        <v>2</v>
      </c>
      <c r="H28" s="156">
        <v>44988</v>
      </c>
      <c r="I28" s="159" t="s">
        <v>348</v>
      </c>
    </row>
    <row r="29" spans="1:9" s="15" customFormat="1" ht="26.1" customHeight="1" x14ac:dyDescent="0.25">
      <c r="A29" s="194">
        <v>27</v>
      </c>
      <c r="B29" s="132" t="s">
        <v>893</v>
      </c>
      <c r="C29" s="132" t="s">
        <v>894</v>
      </c>
      <c r="D29" s="162" t="s">
        <v>396</v>
      </c>
      <c r="E29" s="149">
        <v>1810.56</v>
      </c>
      <c r="F29" s="150">
        <v>376</v>
      </c>
      <c r="G29" s="148">
        <v>10</v>
      </c>
      <c r="H29" s="156">
        <v>45135</v>
      </c>
      <c r="I29" s="159" t="s">
        <v>341</v>
      </c>
    </row>
    <row r="30" spans="1:9" s="15" customFormat="1" ht="26.1" customHeight="1" x14ac:dyDescent="0.25">
      <c r="A30" s="194">
        <v>28</v>
      </c>
      <c r="B30" s="132" t="s">
        <v>362</v>
      </c>
      <c r="C30" s="132" t="s">
        <v>361</v>
      </c>
      <c r="D30" s="162" t="s">
        <v>63</v>
      </c>
      <c r="E30" s="149">
        <v>1712.85</v>
      </c>
      <c r="F30" s="150">
        <v>579</v>
      </c>
      <c r="G30" s="148">
        <v>4</v>
      </c>
      <c r="H30" s="156">
        <v>45045</v>
      </c>
      <c r="I30" s="159" t="s">
        <v>32</v>
      </c>
    </row>
    <row r="31" spans="1:9" s="15" customFormat="1" ht="26.1" customHeight="1" x14ac:dyDescent="0.25">
      <c r="A31" s="194">
        <v>29</v>
      </c>
      <c r="B31" s="132" t="s">
        <v>881</v>
      </c>
      <c r="C31" s="132" t="s">
        <v>882</v>
      </c>
      <c r="D31" s="162" t="s">
        <v>10</v>
      </c>
      <c r="E31" s="149">
        <v>1569.58</v>
      </c>
      <c r="F31" s="150">
        <v>637</v>
      </c>
      <c r="G31" s="148">
        <v>4</v>
      </c>
      <c r="H31" s="156">
        <v>44638</v>
      </c>
      <c r="I31" s="159" t="s">
        <v>18</v>
      </c>
    </row>
    <row r="32" spans="1:9" s="15" customFormat="1" ht="26.1" customHeight="1" x14ac:dyDescent="0.25">
      <c r="A32" s="194">
        <v>30</v>
      </c>
      <c r="B32" s="132" t="s">
        <v>887</v>
      </c>
      <c r="C32" s="132" t="s">
        <v>888</v>
      </c>
      <c r="D32" s="162" t="s">
        <v>188</v>
      </c>
      <c r="E32" s="149">
        <v>1415.07</v>
      </c>
      <c r="F32" s="150">
        <v>232</v>
      </c>
      <c r="G32" s="148">
        <v>7</v>
      </c>
      <c r="H32" s="156">
        <v>45135</v>
      </c>
      <c r="I32" s="159" t="s">
        <v>147</v>
      </c>
    </row>
    <row r="33" spans="1:9" s="15" customFormat="1" ht="26.1" customHeight="1" x14ac:dyDescent="0.25">
      <c r="A33" s="194">
        <v>31</v>
      </c>
      <c r="B33" s="132" t="s">
        <v>683</v>
      </c>
      <c r="C33" s="132" t="s">
        <v>684</v>
      </c>
      <c r="D33" s="162" t="s">
        <v>685</v>
      </c>
      <c r="E33" s="149">
        <v>1175.8</v>
      </c>
      <c r="F33" s="150">
        <v>197</v>
      </c>
      <c r="G33" s="148">
        <v>2</v>
      </c>
      <c r="H33" s="156">
        <v>45065</v>
      </c>
      <c r="I33" s="159" t="s">
        <v>71</v>
      </c>
    </row>
    <row r="34" spans="1:9" s="15" customFormat="1" ht="26.1" customHeight="1" x14ac:dyDescent="0.25">
      <c r="A34" s="194">
        <v>32</v>
      </c>
      <c r="B34" s="9" t="s">
        <v>775</v>
      </c>
      <c r="C34" s="9" t="s">
        <v>776</v>
      </c>
      <c r="D34" s="162" t="s">
        <v>63</v>
      </c>
      <c r="E34" s="149">
        <v>1125.5999999999999</v>
      </c>
      <c r="F34" s="150">
        <v>199</v>
      </c>
      <c r="G34" s="148">
        <v>5</v>
      </c>
      <c r="H34" s="156">
        <v>45106</v>
      </c>
      <c r="I34" s="159" t="s">
        <v>82</v>
      </c>
    </row>
    <row r="35" spans="1:9" s="15" customFormat="1" ht="26.1" customHeight="1" x14ac:dyDescent="0.25">
      <c r="A35" s="194">
        <v>33</v>
      </c>
      <c r="B35" s="132" t="s">
        <v>29</v>
      </c>
      <c r="C35" s="132" t="s">
        <v>30</v>
      </c>
      <c r="D35" s="162" t="s">
        <v>31</v>
      </c>
      <c r="E35" s="149">
        <v>1107.05</v>
      </c>
      <c r="F35" s="150">
        <v>384</v>
      </c>
      <c r="G35" s="148">
        <v>4</v>
      </c>
      <c r="H35" s="156">
        <v>44925</v>
      </c>
      <c r="I35" s="159" t="s">
        <v>32</v>
      </c>
    </row>
    <row r="36" spans="1:9" s="15" customFormat="1" ht="26.1" customHeight="1" x14ac:dyDescent="0.25">
      <c r="A36" s="194">
        <v>34</v>
      </c>
      <c r="B36" s="132" t="s">
        <v>753</v>
      </c>
      <c r="C36" s="132" t="s">
        <v>754</v>
      </c>
      <c r="D36" s="162" t="s">
        <v>10</v>
      </c>
      <c r="E36" s="149">
        <v>1098.5</v>
      </c>
      <c r="F36" s="150">
        <v>457</v>
      </c>
      <c r="G36" s="148">
        <v>2</v>
      </c>
      <c r="H36" s="156">
        <v>44771</v>
      </c>
      <c r="I36" s="159" t="s">
        <v>24</v>
      </c>
    </row>
    <row r="37" spans="1:9" s="15" customFormat="1" ht="26.1" customHeight="1" x14ac:dyDescent="0.25">
      <c r="A37" s="194">
        <v>35</v>
      </c>
      <c r="B37" s="132" t="s">
        <v>702</v>
      </c>
      <c r="C37" s="132" t="s">
        <v>702</v>
      </c>
      <c r="D37" s="162" t="s">
        <v>63</v>
      </c>
      <c r="E37" s="149">
        <v>980</v>
      </c>
      <c r="F37" s="150">
        <v>164</v>
      </c>
      <c r="G37" s="148">
        <v>2</v>
      </c>
      <c r="H37" s="156">
        <v>45072</v>
      </c>
      <c r="I37" s="159" t="s">
        <v>147</v>
      </c>
    </row>
    <row r="38" spans="1:9" s="15" customFormat="1" ht="26.1" customHeight="1" x14ac:dyDescent="0.25">
      <c r="A38" s="194">
        <v>36</v>
      </c>
      <c r="B38" s="132" t="s">
        <v>700</v>
      </c>
      <c r="C38" s="132" t="s">
        <v>701</v>
      </c>
      <c r="D38" s="162" t="s">
        <v>63</v>
      </c>
      <c r="E38" s="149">
        <v>974.21</v>
      </c>
      <c r="F38" s="150">
        <v>250</v>
      </c>
      <c r="G38" s="148">
        <v>3</v>
      </c>
      <c r="H38" s="156">
        <v>45051</v>
      </c>
      <c r="I38" s="159" t="s">
        <v>147</v>
      </c>
    </row>
    <row r="39" spans="1:9" s="15" customFormat="1" ht="26.1" customHeight="1" x14ac:dyDescent="0.25">
      <c r="A39" s="194">
        <v>37</v>
      </c>
      <c r="B39" s="12" t="s">
        <v>72</v>
      </c>
      <c r="C39" s="12" t="s">
        <v>73</v>
      </c>
      <c r="D39" s="309" t="s">
        <v>23</v>
      </c>
      <c r="E39" s="149">
        <v>926.54</v>
      </c>
      <c r="F39" s="150">
        <v>328</v>
      </c>
      <c r="G39" s="148">
        <v>3</v>
      </c>
      <c r="H39" s="156">
        <v>44981</v>
      </c>
      <c r="I39" s="159" t="s">
        <v>32</v>
      </c>
    </row>
    <row r="40" spans="1:9" s="15" customFormat="1" ht="26.1" customHeight="1" x14ac:dyDescent="0.25">
      <c r="A40" s="194">
        <v>38</v>
      </c>
      <c r="B40" s="9" t="s">
        <v>764</v>
      </c>
      <c r="C40" s="9" t="s">
        <v>765</v>
      </c>
      <c r="D40" s="162" t="s">
        <v>10</v>
      </c>
      <c r="E40" s="149">
        <v>918.38</v>
      </c>
      <c r="F40" s="150">
        <v>133</v>
      </c>
      <c r="G40" s="148">
        <v>2</v>
      </c>
      <c r="H40" s="156">
        <v>45079</v>
      </c>
      <c r="I40" s="159" t="s">
        <v>32</v>
      </c>
    </row>
    <row r="41" spans="1:9" s="15" customFormat="1" ht="26.1" customHeight="1" x14ac:dyDescent="0.25">
      <c r="A41" s="194">
        <v>39</v>
      </c>
      <c r="B41" s="132" t="s">
        <v>755</v>
      </c>
      <c r="C41" s="132" t="s">
        <v>756</v>
      </c>
      <c r="D41" s="162" t="s">
        <v>10</v>
      </c>
      <c r="E41" s="149">
        <v>902.9</v>
      </c>
      <c r="F41" s="150">
        <v>403</v>
      </c>
      <c r="G41" s="148">
        <v>2</v>
      </c>
      <c r="H41" s="156">
        <v>44869</v>
      </c>
      <c r="I41" s="159" t="s">
        <v>46</v>
      </c>
    </row>
    <row r="42" spans="1:9" s="15" customFormat="1" ht="26.1" customHeight="1" x14ac:dyDescent="0.25">
      <c r="A42" s="194">
        <v>40</v>
      </c>
      <c r="B42" s="12" t="s">
        <v>15</v>
      </c>
      <c r="C42" s="12" t="s">
        <v>16</v>
      </c>
      <c r="D42" s="309" t="s">
        <v>17</v>
      </c>
      <c r="E42" s="149">
        <v>843.5</v>
      </c>
      <c r="F42" s="150">
        <v>352</v>
      </c>
      <c r="G42" s="148">
        <v>2</v>
      </c>
      <c r="H42" s="115">
        <v>44916</v>
      </c>
      <c r="I42" s="128" t="s">
        <v>18</v>
      </c>
    </row>
    <row r="43" spans="1:9" s="15" customFormat="1" ht="26.1" customHeight="1" x14ac:dyDescent="0.25">
      <c r="A43" s="194">
        <v>41</v>
      </c>
      <c r="B43" s="171" t="s">
        <v>460</v>
      </c>
      <c r="C43" s="171" t="s">
        <v>269</v>
      </c>
      <c r="D43" s="162" t="s">
        <v>270</v>
      </c>
      <c r="E43" s="149">
        <v>836.9</v>
      </c>
      <c r="F43" s="150">
        <v>126</v>
      </c>
      <c r="G43" s="148">
        <v>2</v>
      </c>
      <c r="H43" s="156">
        <v>45012</v>
      </c>
      <c r="I43" s="159" t="s">
        <v>38</v>
      </c>
    </row>
    <row r="44" spans="1:9" s="15" customFormat="1" ht="26.1" customHeight="1" x14ac:dyDescent="0.25">
      <c r="A44" s="194">
        <v>42</v>
      </c>
      <c r="B44" s="132" t="s">
        <v>757</v>
      </c>
      <c r="C44" s="132" t="s">
        <v>758</v>
      </c>
      <c r="D44" s="162" t="s">
        <v>759</v>
      </c>
      <c r="E44" s="149">
        <v>798.5</v>
      </c>
      <c r="F44" s="150">
        <v>338</v>
      </c>
      <c r="G44" s="148">
        <v>14</v>
      </c>
      <c r="H44" s="156">
        <v>44603</v>
      </c>
      <c r="I44" s="159" t="s">
        <v>26</v>
      </c>
    </row>
    <row r="45" spans="1:9" s="15" customFormat="1" ht="26.1" customHeight="1" x14ac:dyDescent="0.25">
      <c r="A45" s="194">
        <v>43</v>
      </c>
      <c r="B45" s="154" t="s">
        <v>262</v>
      </c>
      <c r="C45" s="154" t="s">
        <v>266</v>
      </c>
      <c r="D45" s="162" t="s">
        <v>268</v>
      </c>
      <c r="E45" s="149">
        <v>750</v>
      </c>
      <c r="F45" s="150">
        <v>111</v>
      </c>
      <c r="G45" s="148">
        <v>3</v>
      </c>
      <c r="H45" s="156">
        <v>45012</v>
      </c>
      <c r="I45" s="159" t="s">
        <v>38</v>
      </c>
    </row>
    <row r="46" spans="1:9" s="15" customFormat="1" ht="26.1" customHeight="1" x14ac:dyDescent="0.25">
      <c r="A46" s="194">
        <v>44</v>
      </c>
      <c r="B46" s="164" t="s">
        <v>389</v>
      </c>
      <c r="C46" s="164" t="s">
        <v>389</v>
      </c>
      <c r="D46" s="214" t="s">
        <v>10</v>
      </c>
      <c r="E46" s="180">
        <v>600</v>
      </c>
      <c r="F46" s="196">
        <v>123</v>
      </c>
      <c r="G46" s="181">
        <v>1</v>
      </c>
      <c r="H46" s="155">
        <v>45030</v>
      </c>
      <c r="I46" s="182" t="s">
        <v>24</v>
      </c>
    </row>
    <row r="47" spans="1:9" s="15" customFormat="1" ht="26.1" customHeight="1" x14ac:dyDescent="0.25">
      <c r="A47" s="194">
        <v>45</v>
      </c>
      <c r="B47" s="9" t="s">
        <v>760</v>
      </c>
      <c r="C47" s="9" t="s">
        <v>761</v>
      </c>
      <c r="D47" s="162" t="s">
        <v>204</v>
      </c>
      <c r="E47" s="149">
        <v>547</v>
      </c>
      <c r="F47" s="150">
        <v>223</v>
      </c>
      <c r="G47" s="148">
        <v>2</v>
      </c>
      <c r="H47" s="156">
        <v>44645</v>
      </c>
      <c r="I47" s="159" t="s">
        <v>26</v>
      </c>
    </row>
    <row r="48" spans="1:9" s="15" customFormat="1" ht="26.1" customHeight="1" x14ac:dyDescent="0.25">
      <c r="A48" s="194">
        <v>46</v>
      </c>
      <c r="B48" s="136" t="s">
        <v>883</v>
      </c>
      <c r="C48" s="136" t="s">
        <v>884</v>
      </c>
      <c r="D48" s="310" t="s">
        <v>10</v>
      </c>
      <c r="E48" s="167">
        <v>544.28</v>
      </c>
      <c r="F48" s="168">
        <v>207</v>
      </c>
      <c r="G48" s="163">
        <v>4</v>
      </c>
      <c r="H48" s="156">
        <v>44552</v>
      </c>
      <c r="I48" s="133" t="s">
        <v>18</v>
      </c>
    </row>
    <row r="49" spans="1:9" s="15" customFormat="1" ht="26.1" customHeight="1" x14ac:dyDescent="0.25">
      <c r="A49" s="194">
        <v>47</v>
      </c>
      <c r="B49" s="154" t="s">
        <v>261</v>
      </c>
      <c r="C49" s="154" t="s">
        <v>264</v>
      </c>
      <c r="D49" s="162" t="s">
        <v>60</v>
      </c>
      <c r="E49" s="149">
        <v>479.1</v>
      </c>
      <c r="F49" s="150">
        <v>71</v>
      </c>
      <c r="G49" s="148">
        <v>2</v>
      </c>
      <c r="H49" s="178">
        <v>45012</v>
      </c>
      <c r="I49" s="133" t="s">
        <v>38</v>
      </c>
    </row>
    <row r="50" spans="1:9" s="15" customFormat="1" ht="26.1" customHeight="1" x14ac:dyDescent="0.25">
      <c r="A50" s="194">
        <v>48</v>
      </c>
      <c r="B50" s="132" t="s">
        <v>885</v>
      </c>
      <c r="C50" s="132" t="s">
        <v>886</v>
      </c>
      <c r="D50" s="162" t="s">
        <v>10</v>
      </c>
      <c r="E50" s="149">
        <v>461</v>
      </c>
      <c r="F50" s="150">
        <v>202</v>
      </c>
      <c r="G50" s="148">
        <v>2</v>
      </c>
      <c r="H50" s="156">
        <v>44631</v>
      </c>
      <c r="I50" s="172" t="s">
        <v>11</v>
      </c>
    </row>
    <row r="51" spans="1:9" s="15" customFormat="1" ht="26.1" customHeight="1" x14ac:dyDescent="0.25">
      <c r="A51" s="194">
        <v>49</v>
      </c>
      <c r="B51" s="119" t="s">
        <v>61</v>
      </c>
      <c r="C51" s="119" t="s">
        <v>62</v>
      </c>
      <c r="D51" s="140" t="s">
        <v>63</v>
      </c>
      <c r="E51" s="149">
        <v>458</v>
      </c>
      <c r="F51" s="150">
        <v>76</v>
      </c>
      <c r="G51" s="148">
        <v>1</v>
      </c>
      <c r="H51" s="115">
        <v>44932</v>
      </c>
      <c r="I51" s="202" t="s">
        <v>32</v>
      </c>
    </row>
    <row r="52" spans="1:9" s="15" customFormat="1" ht="26.1" customHeight="1" x14ac:dyDescent="0.25">
      <c r="A52" s="194">
        <v>50</v>
      </c>
      <c r="B52" s="131" t="s">
        <v>80</v>
      </c>
      <c r="C52" s="131" t="s">
        <v>351</v>
      </c>
      <c r="D52" s="162" t="s">
        <v>81</v>
      </c>
      <c r="E52" s="149">
        <v>369.5</v>
      </c>
      <c r="F52" s="150">
        <v>59</v>
      </c>
      <c r="G52" s="148">
        <v>2</v>
      </c>
      <c r="H52" s="156">
        <v>44939</v>
      </c>
      <c r="I52" s="159" t="s">
        <v>82</v>
      </c>
    </row>
    <row r="53" spans="1:9" s="15" customFormat="1" ht="26.1" customHeight="1" x14ac:dyDescent="0.25">
      <c r="A53" s="194">
        <v>51</v>
      </c>
      <c r="B53" s="9" t="s">
        <v>780</v>
      </c>
      <c r="C53" s="9" t="s">
        <v>781</v>
      </c>
      <c r="D53" s="162" t="s">
        <v>782</v>
      </c>
      <c r="E53" s="149">
        <v>369</v>
      </c>
      <c r="F53" s="150">
        <v>161</v>
      </c>
      <c r="G53" s="148">
        <v>2</v>
      </c>
      <c r="H53" s="156">
        <v>44694</v>
      </c>
      <c r="I53" s="159" t="s">
        <v>55</v>
      </c>
    </row>
    <row r="54" spans="1:9" s="15" customFormat="1" ht="26.1" customHeight="1" x14ac:dyDescent="0.25">
      <c r="A54" s="194">
        <v>52</v>
      </c>
      <c r="B54" s="132" t="s">
        <v>25</v>
      </c>
      <c r="C54" s="171" t="s">
        <v>25</v>
      </c>
      <c r="D54" s="162" t="s">
        <v>13</v>
      </c>
      <c r="E54" s="149">
        <v>343</v>
      </c>
      <c r="F54" s="150">
        <v>62</v>
      </c>
      <c r="G54" s="148">
        <v>2</v>
      </c>
      <c r="H54" s="156">
        <v>44974</v>
      </c>
      <c r="I54" s="159" t="s">
        <v>26</v>
      </c>
    </row>
    <row r="55" spans="1:9" s="15" customFormat="1" ht="26.1" customHeight="1" x14ac:dyDescent="0.25">
      <c r="A55" s="194">
        <v>53</v>
      </c>
      <c r="B55" s="154" t="s">
        <v>263</v>
      </c>
      <c r="C55" s="154" t="s">
        <v>267</v>
      </c>
      <c r="D55" s="162" t="s">
        <v>278</v>
      </c>
      <c r="E55" s="149">
        <v>336</v>
      </c>
      <c r="F55" s="150">
        <v>54</v>
      </c>
      <c r="G55" s="148">
        <v>3</v>
      </c>
      <c r="H55" s="156">
        <v>45012</v>
      </c>
      <c r="I55" s="159" t="s">
        <v>38</v>
      </c>
    </row>
    <row r="56" spans="1:9" s="15" customFormat="1" ht="26.1" customHeight="1" x14ac:dyDescent="0.25">
      <c r="A56" s="194">
        <v>54</v>
      </c>
      <c r="B56" s="12" t="s">
        <v>873</v>
      </c>
      <c r="C56" s="12" t="s">
        <v>874</v>
      </c>
      <c r="D56" s="162" t="s">
        <v>63</v>
      </c>
      <c r="E56" s="149">
        <v>310</v>
      </c>
      <c r="F56" s="150">
        <v>46</v>
      </c>
      <c r="G56" s="148">
        <v>1</v>
      </c>
      <c r="H56" s="156">
        <v>44316</v>
      </c>
      <c r="I56" s="159" t="s">
        <v>38</v>
      </c>
    </row>
    <row r="57" spans="1:9" s="15" customFormat="1" ht="26.1" customHeight="1" x14ac:dyDescent="0.25">
      <c r="A57" s="194">
        <v>55</v>
      </c>
      <c r="B57" s="136" t="s">
        <v>246</v>
      </c>
      <c r="C57" s="171" t="s">
        <v>247</v>
      </c>
      <c r="D57" s="310" t="s">
        <v>10</v>
      </c>
      <c r="E57" s="149">
        <v>303.7</v>
      </c>
      <c r="F57" s="150">
        <v>44</v>
      </c>
      <c r="G57" s="148">
        <v>1</v>
      </c>
      <c r="H57" s="156">
        <v>44678</v>
      </c>
      <c r="I57" s="159" t="s">
        <v>32</v>
      </c>
    </row>
    <row r="58" spans="1:9" s="15" customFormat="1" ht="26.1" customHeight="1" x14ac:dyDescent="0.25">
      <c r="A58" s="194">
        <v>56</v>
      </c>
      <c r="B58" s="301" t="s">
        <v>1354</v>
      </c>
      <c r="C58" s="301" t="s">
        <v>1355</v>
      </c>
      <c r="D58" s="311" t="s">
        <v>81</v>
      </c>
      <c r="E58" s="305">
        <v>245</v>
      </c>
      <c r="F58" s="306">
        <v>49</v>
      </c>
      <c r="G58" s="303">
        <v>1</v>
      </c>
      <c r="H58" s="304">
        <v>43412</v>
      </c>
      <c r="I58" s="307" t="s">
        <v>117</v>
      </c>
    </row>
    <row r="59" spans="1:9" s="15" customFormat="1" ht="26.1" customHeight="1" x14ac:dyDescent="0.25">
      <c r="A59" s="194">
        <v>57</v>
      </c>
      <c r="B59" s="9" t="s">
        <v>771</v>
      </c>
      <c r="C59" s="9" t="s">
        <v>772</v>
      </c>
      <c r="D59" s="162" t="s">
        <v>63</v>
      </c>
      <c r="E59" s="149">
        <v>199.70000000000002</v>
      </c>
      <c r="F59" s="150">
        <v>28</v>
      </c>
      <c r="G59" s="148">
        <v>2</v>
      </c>
      <c r="H59" s="115">
        <v>45051</v>
      </c>
      <c r="I59" s="116" t="s">
        <v>38</v>
      </c>
    </row>
    <row r="60" spans="1:9" s="15" customFormat="1" ht="26.1" customHeight="1" x14ac:dyDescent="0.25">
      <c r="A60" s="194">
        <v>58</v>
      </c>
      <c r="B60" s="132" t="s">
        <v>797</v>
      </c>
      <c r="C60" s="132" t="s">
        <v>798</v>
      </c>
      <c r="D60" s="162" t="s">
        <v>10</v>
      </c>
      <c r="E60" s="149">
        <v>189.79</v>
      </c>
      <c r="F60" s="150">
        <v>49</v>
      </c>
      <c r="G60" s="148">
        <v>1</v>
      </c>
      <c r="H60" s="156">
        <v>44568</v>
      </c>
      <c r="I60" s="159" t="s">
        <v>737</v>
      </c>
    </row>
    <row r="61" spans="1:9" s="15" customFormat="1" ht="26.1" customHeight="1" x14ac:dyDescent="0.25">
      <c r="A61" s="194">
        <v>59</v>
      </c>
      <c r="B61" s="132" t="s">
        <v>207</v>
      </c>
      <c r="C61" s="132" t="s">
        <v>208</v>
      </c>
      <c r="D61" s="162" t="s">
        <v>10</v>
      </c>
      <c r="E61" s="149">
        <v>185.7</v>
      </c>
      <c r="F61" s="150">
        <v>28</v>
      </c>
      <c r="G61" s="148">
        <v>1</v>
      </c>
      <c r="H61" s="156">
        <v>44792</v>
      </c>
      <c r="I61" s="159" t="s">
        <v>46</v>
      </c>
    </row>
    <row r="62" spans="1:9" s="15" customFormat="1" ht="26.1" customHeight="1" x14ac:dyDescent="0.25">
      <c r="A62" s="194">
        <v>60</v>
      </c>
      <c r="B62" s="132" t="s">
        <v>892</v>
      </c>
      <c r="C62" s="132" t="s">
        <v>892</v>
      </c>
      <c r="D62" s="162" t="s">
        <v>419</v>
      </c>
      <c r="E62" s="149">
        <v>161.9</v>
      </c>
      <c r="F62" s="150">
        <v>28</v>
      </c>
      <c r="G62" s="148">
        <v>4</v>
      </c>
      <c r="H62" s="156">
        <v>45114</v>
      </c>
      <c r="I62" s="159" t="s">
        <v>341</v>
      </c>
    </row>
    <row r="63" spans="1:9" s="15" customFormat="1" ht="26.1" customHeight="1" x14ac:dyDescent="0.25">
      <c r="A63" s="194">
        <v>61</v>
      </c>
      <c r="B63" s="132" t="s">
        <v>360</v>
      </c>
      <c r="C63" s="132" t="s">
        <v>359</v>
      </c>
      <c r="D63" s="162" t="s">
        <v>10</v>
      </c>
      <c r="E63" s="149">
        <v>160.9</v>
      </c>
      <c r="F63" s="150">
        <v>23</v>
      </c>
      <c r="G63" s="148">
        <v>1</v>
      </c>
      <c r="H63" s="156">
        <v>45044</v>
      </c>
      <c r="I63" s="159" t="s">
        <v>32</v>
      </c>
    </row>
    <row r="64" spans="1:9" s="15" customFormat="1" ht="26.1" customHeight="1" x14ac:dyDescent="0.25">
      <c r="A64" s="194">
        <v>62</v>
      </c>
      <c r="B64" s="132" t="s">
        <v>666</v>
      </c>
      <c r="C64" s="132" t="s">
        <v>667</v>
      </c>
      <c r="D64" s="162" t="s">
        <v>344</v>
      </c>
      <c r="E64" s="149">
        <v>136.65</v>
      </c>
      <c r="F64" s="150">
        <v>29</v>
      </c>
      <c r="G64" s="148">
        <v>2</v>
      </c>
      <c r="H64" s="156">
        <v>45072</v>
      </c>
      <c r="I64" s="159" t="s">
        <v>82</v>
      </c>
    </row>
    <row r="65" spans="1:9" s="15" customFormat="1" ht="26.1" customHeight="1" x14ac:dyDescent="0.25">
      <c r="A65" s="194">
        <v>63</v>
      </c>
      <c r="B65" s="132" t="s">
        <v>706</v>
      </c>
      <c r="C65" s="132" t="s">
        <v>707</v>
      </c>
      <c r="D65" s="162" t="s">
        <v>708</v>
      </c>
      <c r="E65" s="149">
        <v>130</v>
      </c>
      <c r="F65" s="150">
        <v>26</v>
      </c>
      <c r="G65" s="148">
        <v>1</v>
      </c>
      <c r="H65" s="156">
        <v>43748</v>
      </c>
      <c r="I65" s="159" t="s">
        <v>117</v>
      </c>
    </row>
    <row r="66" spans="1:9" s="15" customFormat="1" ht="26.1" customHeight="1" x14ac:dyDescent="0.25">
      <c r="A66" s="194">
        <v>64</v>
      </c>
      <c r="B66" s="22" t="s">
        <v>289</v>
      </c>
      <c r="C66" s="12" t="s">
        <v>295</v>
      </c>
      <c r="D66" s="309" t="s">
        <v>299</v>
      </c>
      <c r="E66" s="149">
        <v>62</v>
      </c>
      <c r="F66" s="150">
        <v>11</v>
      </c>
      <c r="G66" s="148">
        <v>1</v>
      </c>
      <c r="H66" s="115">
        <v>45012</v>
      </c>
      <c r="I66" s="128" t="s">
        <v>38</v>
      </c>
    </row>
    <row r="67" spans="1:9" s="15" customFormat="1" ht="26.1" customHeight="1" x14ac:dyDescent="0.25">
      <c r="A67" s="194">
        <v>65</v>
      </c>
      <c r="B67" s="132" t="s">
        <v>749</v>
      </c>
      <c r="C67" s="132" t="s">
        <v>750</v>
      </c>
      <c r="D67" s="162" t="s">
        <v>10</v>
      </c>
      <c r="E67" s="149">
        <v>58</v>
      </c>
      <c r="F67" s="150">
        <v>17</v>
      </c>
      <c r="G67" s="148">
        <v>2</v>
      </c>
      <c r="H67" s="156">
        <v>45093</v>
      </c>
      <c r="I67" s="159" t="s">
        <v>26</v>
      </c>
    </row>
    <row r="68" spans="1:9" s="15" customFormat="1" ht="26.1" customHeight="1" x14ac:dyDescent="0.25">
      <c r="A68" s="194">
        <v>66</v>
      </c>
      <c r="B68" s="132" t="s">
        <v>654</v>
      </c>
      <c r="C68" s="132" t="s">
        <v>655</v>
      </c>
      <c r="D68" s="162" t="s">
        <v>63</v>
      </c>
      <c r="E68" s="149">
        <v>41</v>
      </c>
      <c r="F68" s="150">
        <v>11</v>
      </c>
      <c r="G68" s="148">
        <v>5</v>
      </c>
      <c r="H68" s="156">
        <v>45065</v>
      </c>
      <c r="I68" s="159" t="s">
        <v>38</v>
      </c>
    </row>
    <row r="69" spans="1:9" s="15" customFormat="1" ht="26.1" customHeight="1" x14ac:dyDescent="0.25">
      <c r="A69" s="194">
        <v>67</v>
      </c>
      <c r="B69" s="132" t="s">
        <v>752</v>
      </c>
      <c r="C69" s="132" t="s">
        <v>751</v>
      </c>
      <c r="D69" s="162" t="s">
        <v>10</v>
      </c>
      <c r="E69" s="149">
        <v>23</v>
      </c>
      <c r="F69" s="150">
        <v>7</v>
      </c>
      <c r="G69" s="148">
        <v>1</v>
      </c>
      <c r="H69" s="156">
        <v>45086</v>
      </c>
      <c r="I69" s="159" t="s">
        <v>310</v>
      </c>
    </row>
    <row r="70" spans="1:9" s="15" customFormat="1" ht="26.1" customHeight="1" x14ac:dyDescent="0.25">
      <c r="A70" s="194">
        <v>68</v>
      </c>
      <c r="B70" s="154" t="s">
        <v>390</v>
      </c>
      <c r="C70" s="154" t="s">
        <v>390</v>
      </c>
      <c r="D70" s="162" t="s">
        <v>133</v>
      </c>
      <c r="E70" s="149">
        <v>22.2</v>
      </c>
      <c r="F70" s="150">
        <v>3</v>
      </c>
      <c r="G70" s="148">
        <v>1</v>
      </c>
      <c r="H70" s="158">
        <v>45030</v>
      </c>
      <c r="I70" s="159" t="s">
        <v>384</v>
      </c>
    </row>
    <row r="71" spans="1:9" ht="25.5" customHeight="1" thickBot="1" x14ac:dyDescent="0.3">
      <c r="E71" s="212"/>
      <c r="F71" s="213"/>
      <c r="I71" s="208"/>
    </row>
    <row r="72" spans="1:9" ht="25.5" customHeight="1" thickBot="1" x14ac:dyDescent="0.3">
      <c r="E72" s="183">
        <f>SUM(E3:E71)</f>
        <v>2301483.06</v>
      </c>
      <c r="F72" s="203">
        <f>SUM(F3:F71)</f>
        <v>365972</v>
      </c>
      <c r="I72" s="208"/>
    </row>
    <row r="73" spans="1:9" ht="25.5" customHeight="1" x14ac:dyDescent="0.25">
      <c r="I73" s="208"/>
    </row>
    <row r="79" spans="1:9" ht="6.75" hidden="1" customHeight="1" x14ac:dyDescent="0.25"/>
    <row r="80" spans="1:9" ht="15" customHeight="1" x14ac:dyDescent="0.25"/>
  </sheetData>
  <mergeCells count="1">
    <mergeCell ref="A1:I1"/>
  </mergeCells>
  <conditionalFormatting sqref="B52:B57 B59:B70">
    <cfRule type="duplicateValues" dxfId="19" priority="14"/>
  </conditionalFormatting>
  <conditionalFormatting sqref="H15">
    <cfRule type="duplicateValues" dxfId="18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79820-BC8F-43C5-8471-A7609E59134D}">
  <dimension ref="A1:I109"/>
  <sheetViews>
    <sheetView zoomScale="75" zoomScaleNormal="75" workbookViewId="0">
      <selection activeCell="E27" sqref="E27:F27"/>
    </sheetView>
  </sheetViews>
  <sheetFormatPr defaultColWidth="0" defaultRowHeight="19.899999999999999" customHeight="1" zeroHeight="1" x14ac:dyDescent="0.25"/>
  <cols>
    <col min="1" max="1" width="5.7109375" style="39" customWidth="1"/>
    <col min="2" max="3" width="30.7109375" style="205" customWidth="1"/>
    <col min="4" max="4" width="20.7109375" style="206" customWidth="1"/>
    <col min="5" max="5" width="20.7109375" style="41" customWidth="1"/>
    <col min="6" max="6" width="20.7109375" style="38" customWidth="1"/>
    <col min="7" max="7" width="20.7109375" style="39" customWidth="1"/>
    <col min="8" max="8" width="20.7109375" style="207" customWidth="1"/>
    <col min="9" max="9" width="30.7109375" style="205" customWidth="1"/>
    <col min="10" max="16384" width="8.85546875" style="31" hidden="1"/>
  </cols>
  <sheetData>
    <row r="1" spans="1:9" s="204" customFormat="1" ht="49.5" customHeight="1" x14ac:dyDescent="0.25">
      <c r="A1" s="324" t="s">
        <v>929</v>
      </c>
      <c r="B1" s="325"/>
      <c r="C1" s="325"/>
      <c r="D1" s="325"/>
      <c r="E1" s="325"/>
      <c r="F1" s="325"/>
      <c r="G1" s="325"/>
      <c r="H1" s="325"/>
      <c r="I1" s="325"/>
    </row>
    <row r="2" spans="1:9" s="15" customFormat="1" ht="30" customHeight="1" x14ac:dyDescent="0.25">
      <c r="A2" s="186" t="s">
        <v>644</v>
      </c>
      <c r="B2" s="187" t="s">
        <v>0</v>
      </c>
      <c r="C2" s="188" t="s">
        <v>1</v>
      </c>
      <c r="D2" s="187" t="s">
        <v>2</v>
      </c>
      <c r="E2" s="189" t="s">
        <v>3</v>
      </c>
      <c r="F2" s="190" t="s">
        <v>4</v>
      </c>
      <c r="G2" s="191" t="s">
        <v>5</v>
      </c>
      <c r="H2" s="192" t="s">
        <v>6</v>
      </c>
      <c r="I2" s="193" t="s">
        <v>7</v>
      </c>
    </row>
    <row r="3" spans="1:9" s="15" customFormat="1" ht="26.1" customHeight="1" x14ac:dyDescent="0.25">
      <c r="A3" s="148">
        <v>1</v>
      </c>
      <c r="B3" s="132" t="s">
        <v>875</v>
      </c>
      <c r="C3" s="132" t="s">
        <v>876</v>
      </c>
      <c r="D3" s="162" t="s">
        <v>60</v>
      </c>
      <c r="E3" s="149">
        <v>498921.9</v>
      </c>
      <c r="F3" s="150">
        <v>68732</v>
      </c>
      <c r="G3" s="148">
        <v>18</v>
      </c>
      <c r="H3" s="156">
        <v>45128</v>
      </c>
      <c r="I3" s="133" t="s">
        <v>18</v>
      </c>
    </row>
    <row r="4" spans="1:9" s="15" customFormat="1" ht="26.1" customHeight="1" x14ac:dyDescent="0.25">
      <c r="A4" s="148">
        <v>2</v>
      </c>
      <c r="B4" s="132" t="s">
        <v>866</v>
      </c>
      <c r="C4" s="132" t="s">
        <v>867</v>
      </c>
      <c r="D4" s="162" t="s">
        <v>60</v>
      </c>
      <c r="E4" s="149">
        <v>460632.73</v>
      </c>
      <c r="F4" s="150">
        <v>73300</v>
      </c>
      <c r="G4" s="148">
        <v>19</v>
      </c>
      <c r="H4" s="156">
        <v>45128</v>
      </c>
      <c r="I4" s="133" t="s">
        <v>24</v>
      </c>
    </row>
    <row r="5" spans="1:9" s="15" customFormat="1" ht="26.1" customHeight="1" x14ac:dyDescent="0.25">
      <c r="A5" s="148">
        <v>3</v>
      </c>
      <c r="B5" s="132" t="s">
        <v>931</v>
      </c>
      <c r="C5" s="132" t="s">
        <v>930</v>
      </c>
      <c r="D5" s="162" t="s">
        <v>932</v>
      </c>
      <c r="E5" s="149">
        <v>166159.18</v>
      </c>
      <c r="F5" s="150">
        <v>26823</v>
      </c>
      <c r="G5" s="148">
        <v>16</v>
      </c>
      <c r="H5" s="156">
        <v>45142</v>
      </c>
      <c r="I5" s="133" t="s">
        <v>24</v>
      </c>
    </row>
    <row r="6" spans="1:9" s="15" customFormat="1" ht="26.1" customHeight="1" x14ac:dyDescent="0.25">
      <c r="A6" s="148">
        <v>4</v>
      </c>
      <c r="B6" s="132" t="s">
        <v>933</v>
      </c>
      <c r="C6" s="132" t="s">
        <v>933</v>
      </c>
      <c r="D6" s="162" t="s">
        <v>10</v>
      </c>
      <c r="E6" s="149">
        <v>163321.71</v>
      </c>
      <c r="F6" s="150">
        <v>25964</v>
      </c>
      <c r="G6" s="148">
        <v>15</v>
      </c>
      <c r="H6" s="156">
        <v>45149</v>
      </c>
      <c r="I6" s="133" t="s">
        <v>46</v>
      </c>
    </row>
    <row r="7" spans="1:9" s="15" customFormat="1" ht="26.1" customHeight="1" x14ac:dyDescent="0.25">
      <c r="A7" s="148">
        <v>5</v>
      </c>
      <c r="B7" s="132" t="s">
        <v>783</v>
      </c>
      <c r="C7" s="132" t="s">
        <v>784</v>
      </c>
      <c r="D7" s="162" t="s">
        <v>10</v>
      </c>
      <c r="E7" s="149">
        <v>84867.74</v>
      </c>
      <c r="F7" s="150">
        <v>17349</v>
      </c>
      <c r="G7" s="148">
        <v>12</v>
      </c>
      <c r="H7" s="156">
        <v>45093</v>
      </c>
      <c r="I7" s="133" t="s">
        <v>11</v>
      </c>
    </row>
    <row r="8" spans="1:9" s="15" customFormat="1" ht="26.1" customHeight="1" x14ac:dyDescent="0.25">
      <c r="A8" s="148">
        <v>6</v>
      </c>
      <c r="B8" s="132" t="s">
        <v>958</v>
      </c>
      <c r="C8" s="132" t="s">
        <v>959</v>
      </c>
      <c r="D8" s="162" t="s">
        <v>10</v>
      </c>
      <c r="E8" s="149">
        <v>69391.460000000006</v>
      </c>
      <c r="F8" s="150">
        <v>13771</v>
      </c>
      <c r="G8" s="148">
        <v>19</v>
      </c>
      <c r="H8" s="156">
        <v>45142</v>
      </c>
      <c r="I8" s="133" t="s">
        <v>737</v>
      </c>
    </row>
    <row r="9" spans="1:9" s="15" customFormat="1" ht="26.1" customHeight="1" x14ac:dyDescent="0.25">
      <c r="A9" s="148">
        <v>7</v>
      </c>
      <c r="B9" s="132" t="s">
        <v>762</v>
      </c>
      <c r="C9" s="132" t="s">
        <v>762</v>
      </c>
      <c r="D9" s="162" t="s">
        <v>763</v>
      </c>
      <c r="E9" s="149">
        <v>56764.12</v>
      </c>
      <c r="F9" s="150">
        <v>12219</v>
      </c>
      <c r="G9" s="148">
        <v>17</v>
      </c>
      <c r="H9" s="156">
        <v>45121</v>
      </c>
      <c r="I9" s="133" t="s">
        <v>26</v>
      </c>
    </row>
    <row r="10" spans="1:9" s="15" customFormat="1" ht="26.1" customHeight="1" x14ac:dyDescent="0.25">
      <c r="A10" s="148">
        <v>8</v>
      </c>
      <c r="B10" s="132" t="s">
        <v>877</v>
      </c>
      <c r="C10" s="132" t="s">
        <v>878</v>
      </c>
      <c r="D10" s="162" t="s">
        <v>10</v>
      </c>
      <c r="E10" s="149">
        <v>45654.61</v>
      </c>
      <c r="F10" s="150">
        <v>7020</v>
      </c>
      <c r="G10" s="148">
        <v>12</v>
      </c>
      <c r="H10" s="156">
        <v>45121</v>
      </c>
      <c r="I10" s="133" t="s">
        <v>737</v>
      </c>
    </row>
    <row r="11" spans="1:9" s="15" customFormat="1" ht="26.1" customHeight="1" x14ac:dyDescent="0.25">
      <c r="A11" s="148">
        <v>9</v>
      </c>
      <c r="B11" s="132" t="s">
        <v>948</v>
      </c>
      <c r="C11" s="132" t="s">
        <v>949</v>
      </c>
      <c r="D11" s="162" t="s">
        <v>87</v>
      </c>
      <c r="E11" s="149">
        <v>37787.870000000003</v>
      </c>
      <c r="F11" s="150">
        <v>8278</v>
      </c>
      <c r="G11" s="148">
        <v>18</v>
      </c>
      <c r="H11" s="156">
        <v>45163</v>
      </c>
      <c r="I11" s="133" t="s">
        <v>32</v>
      </c>
    </row>
    <row r="12" spans="1:9" s="15" customFormat="1" ht="26.1" customHeight="1" x14ac:dyDescent="0.25">
      <c r="A12" s="148">
        <v>10</v>
      </c>
      <c r="B12" s="132" t="s">
        <v>973</v>
      </c>
      <c r="C12" s="132" t="s">
        <v>972</v>
      </c>
      <c r="D12" s="162" t="s">
        <v>455</v>
      </c>
      <c r="E12" s="149">
        <v>36583</v>
      </c>
      <c r="F12" s="150">
        <v>6146</v>
      </c>
      <c r="G12" s="148">
        <v>14</v>
      </c>
      <c r="H12" s="156">
        <v>45163</v>
      </c>
      <c r="I12" s="133" t="s">
        <v>55</v>
      </c>
    </row>
    <row r="13" spans="1:9" s="15" customFormat="1" ht="26.1" customHeight="1" x14ac:dyDescent="0.25">
      <c r="A13" s="148">
        <v>11</v>
      </c>
      <c r="B13" s="132" t="s">
        <v>935</v>
      </c>
      <c r="C13" s="132" t="s">
        <v>934</v>
      </c>
      <c r="D13" s="162" t="s">
        <v>10</v>
      </c>
      <c r="E13" s="149">
        <v>35959.06</v>
      </c>
      <c r="F13" s="150">
        <v>6058</v>
      </c>
      <c r="G13" s="148">
        <v>15</v>
      </c>
      <c r="H13" s="156">
        <v>45156</v>
      </c>
      <c r="I13" s="133" t="s">
        <v>24</v>
      </c>
    </row>
    <row r="14" spans="1:9" s="15" customFormat="1" ht="26.1" customHeight="1" x14ac:dyDescent="0.25">
      <c r="A14" s="148">
        <v>12</v>
      </c>
      <c r="B14" s="132" t="s">
        <v>936</v>
      </c>
      <c r="C14" s="132" t="s">
        <v>937</v>
      </c>
      <c r="D14" s="162" t="s">
        <v>10</v>
      </c>
      <c r="E14" s="149">
        <v>23992.17</v>
      </c>
      <c r="F14" s="150">
        <v>3850</v>
      </c>
      <c r="G14" s="148">
        <v>13</v>
      </c>
      <c r="H14" s="156">
        <v>45156</v>
      </c>
      <c r="I14" s="133" t="s">
        <v>26</v>
      </c>
    </row>
    <row r="15" spans="1:9" s="15" customFormat="1" ht="26.1" customHeight="1" x14ac:dyDescent="0.25">
      <c r="A15" s="148">
        <v>13</v>
      </c>
      <c r="B15" s="132" t="s">
        <v>868</v>
      </c>
      <c r="C15" s="132" t="s">
        <v>868</v>
      </c>
      <c r="D15" s="162" t="s">
        <v>689</v>
      </c>
      <c r="E15" s="149">
        <v>22532.13</v>
      </c>
      <c r="F15" s="150">
        <v>3212</v>
      </c>
      <c r="G15" s="148">
        <v>7</v>
      </c>
      <c r="H15" s="156">
        <v>45114</v>
      </c>
      <c r="I15" s="133" t="s">
        <v>46</v>
      </c>
    </row>
    <row r="16" spans="1:9" s="15" customFormat="1" ht="26.1" customHeight="1" x14ac:dyDescent="0.25">
      <c r="A16" s="148">
        <v>14</v>
      </c>
      <c r="B16" s="132" t="s">
        <v>961</v>
      </c>
      <c r="C16" s="132" t="s">
        <v>960</v>
      </c>
      <c r="D16" s="162" t="s">
        <v>962</v>
      </c>
      <c r="E16" s="149">
        <v>21333.49</v>
      </c>
      <c r="F16" s="150">
        <v>3712</v>
      </c>
      <c r="G16" s="148">
        <v>8</v>
      </c>
      <c r="H16" s="156">
        <v>45156</v>
      </c>
      <c r="I16" s="133" t="s">
        <v>71</v>
      </c>
    </row>
    <row r="17" spans="1:9" s="15" customFormat="1" ht="26.1" customHeight="1" x14ac:dyDescent="0.25">
      <c r="A17" s="148">
        <v>15</v>
      </c>
      <c r="B17" s="132" t="s">
        <v>938</v>
      </c>
      <c r="C17" s="132" t="s">
        <v>939</v>
      </c>
      <c r="D17" s="162" t="s">
        <v>940</v>
      </c>
      <c r="E17" s="149">
        <v>20180.93</v>
      </c>
      <c r="F17" s="150">
        <v>3696</v>
      </c>
      <c r="G17" s="148">
        <v>13</v>
      </c>
      <c r="H17" s="156">
        <v>45163</v>
      </c>
      <c r="I17" s="133" t="s">
        <v>26</v>
      </c>
    </row>
    <row r="18" spans="1:9" s="15" customFormat="1" ht="26.1" customHeight="1" x14ac:dyDescent="0.25">
      <c r="A18" s="148">
        <v>16</v>
      </c>
      <c r="B18" s="132" t="s">
        <v>869</v>
      </c>
      <c r="C18" s="132" t="s">
        <v>870</v>
      </c>
      <c r="D18" s="162" t="s">
        <v>10</v>
      </c>
      <c r="E18" s="149">
        <v>18319.02</v>
      </c>
      <c r="F18" s="150">
        <v>2721</v>
      </c>
      <c r="G18" s="148">
        <v>12</v>
      </c>
      <c r="H18" s="156">
        <v>45135</v>
      </c>
      <c r="I18" s="133" t="s">
        <v>26</v>
      </c>
    </row>
    <row r="19" spans="1:9" s="15" customFormat="1" ht="26.1" customHeight="1" x14ac:dyDescent="0.25">
      <c r="A19" s="148">
        <v>17</v>
      </c>
      <c r="B19" s="132" t="s">
        <v>971</v>
      </c>
      <c r="C19" s="132" t="s">
        <v>896</v>
      </c>
      <c r="D19" s="162" t="s">
        <v>891</v>
      </c>
      <c r="E19" s="149">
        <v>16707</v>
      </c>
      <c r="F19" s="150">
        <v>3784</v>
      </c>
      <c r="G19" s="148">
        <v>13</v>
      </c>
      <c r="H19" s="156">
        <v>45128</v>
      </c>
      <c r="I19" s="133" t="s">
        <v>55</v>
      </c>
    </row>
    <row r="20" spans="1:9" s="15" customFormat="1" ht="26.1" customHeight="1" x14ac:dyDescent="0.25">
      <c r="A20" s="148">
        <v>18</v>
      </c>
      <c r="B20" s="132" t="s">
        <v>879</v>
      </c>
      <c r="C20" s="132" t="s">
        <v>880</v>
      </c>
      <c r="D20" s="162" t="s">
        <v>10</v>
      </c>
      <c r="E20" s="149">
        <v>14675.81</v>
      </c>
      <c r="F20" s="150">
        <v>2501</v>
      </c>
      <c r="G20" s="148">
        <v>12</v>
      </c>
      <c r="H20" s="156">
        <v>45135</v>
      </c>
      <c r="I20" s="133" t="s">
        <v>11</v>
      </c>
    </row>
    <row r="21" spans="1:9" s="15" customFormat="1" ht="26.1" customHeight="1" x14ac:dyDescent="0.25">
      <c r="A21" s="148">
        <v>19</v>
      </c>
      <c r="B21" s="132" t="s">
        <v>941</v>
      </c>
      <c r="C21" s="132" t="s">
        <v>942</v>
      </c>
      <c r="D21" s="162" t="s">
        <v>63</v>
      </c>
      <c r="E21" s="149">
        <v>14435.89</v>
      </c>
      <c r="F21" s="150">
        <v>3122</v>
      </c>
      <c r="G21" s="148">
        <v>16</v>
      </c>
      <c r="H21" s="156">
        <v>45156</v>
      </c>
      <c r="I21" s="133" t="s">
        <v>26</v>
      </c>
    </row>
    <row r="22" spans="1:9" s="15" customFormat="1" ht="26.1" customHeight="1" x14ac:dyDescent="0.25">
      <c r="A22" s="148">
        <v>20</v>
      </c>
      <c r="B22" s="132" t="s">
        <v>964</v>
      </c>
      <c r="C22" s="132" t="s">
        <v>963</v>
      </c>
      <c r="D22" s="162" t="s">
        <v>965</v>
      </c>
      <c r="E22" s="149">
        <v>12789.81</v>
      </c>
      <c r="F22" s="150">
        <v>2688</v>
      </c>
      <c r="G22" s="148">
        <v>16</v>
      </c>
      <c r="H22" s="156">
        <v>45149</v>
      </c>
      <c r="I22" s="133" t="s">
        <v>71</v>
      </c>
    </row>
    <row r="23" spans="1:9" s="15" customFormat="1" ht="26.1" customHeight="1" x14ac:dyDescent="0.25">
      <c r="A23" s="148">
        <v>21</v>
      </c>
      <c r="B23" s="132" t="s">
        <v>974</v>
      </c>
      <c r="C23" s="132" t="s">
        <v>975</v>
      </c>
      <c r="D23" s="162" t="s">
        <v>365</v>
      </c>
      <c r="E23" s="149">
        <v>12165.72</v>
      </c>
      <c r="F23" s="150">
        <v>2593</v>
      </c>
      <c r="G23" s="148">
        <v>9</v>
      </c>
      <c r="H23" s="156">
        <v>45149</v>
      </c>
      <c r="I23" s="133" t="s">
        <v>457</v>
      </c>
    </row>
    <row r="24" spans="1:9" s="15" customFormat="1" ht="26.1" customHeight="1" x14ac:dyDescent="0.25">
      <c r="A24" s="148">
        <v>22</v>
      </c>
      <c r="B24" s="132" t="s">
        <v>943</v>
      </c>
      <c r="C24" s="132" t="s">
        <v>944</v>
      </c>
      <c r="D24" s="162" t="s">
        <v>10</v>
      </c>
      <c r="E24" s="149">
        <v>11402.02</v>
      </c>
      <c r="F24" s="150">
        <v>2242</v>
      </c>
      <c r="G24" s="148">
        <v>13</v>
      </c>
      <c r="H24" s="156" t="s">
        <v>945</v>
      </c>
      <c r="I24" s="133" t="s">
        <v>26</v>
      </c>
    </row>
    <row r="25" spans="1:9" s="15" customFormat="1" ht="26.1" customHeight="1" x14ac:dyDescent="0.25">
      <c r="A25" s="148">
        <v>23</v>
      </c>
      <c r="B25" s="215" t="s">
        <v>795</v>
      </c>
      <c r="C25" s="215" t="s">
        <v>796</v>
      </c>
      <c r="D25" s="162" t="s">
        <v>10</v>
      </c>
      <c r="E25" s="149">
        <v>7070.26</v>
      </c>
      <c r="F25" s="150">
        <v>1617</v>
      </c>
      <c r="G25" s="148">
        <v>8</v>
      </c>
      <c r="H25" s="156">
        <v>45107</v>
      </c>
      <c r="I25" s="133" t="s">
        <v>18</v>
      </c>
    </row>
    <row r="26" spans="1:9" s="15" customFormat="1" ht="26.1" customHeight="1" x14ac:dyDescent="0.25">
      <c r="A26" s="148">
        <v>24</v>
      </c>
      <c r="B26" s="132" t="s">
        <v>967</v>
      </c>
      <c r="C26" s="132" t="s">
        <v>966</v>
      </c>
      <c r="D26" s="162" t="s">
        <v>10</v>
      </c>
      <c r="E26" s="149">
        <v>6161.71</v>
      </c>
      <c r="F26" s="150">
        <v>964</v>
      </c>
      <c r="G26" s="148">
        <v>12</v>
      </c>
      <c r="H26" s="156">
        <v>45149</v>
      </c>
      <c r="I26" s="133" t="s">
        <v>71</v>
      </c>
    </row>
    <row r="27" spans="1:9" s="15" customFormat="1" ht="26.1" customHeight="1" x14ac:dyDescent="0.25">
      <c r="A27" s="148">
        <v>25</v>
      </c>
      <c r="B27" s="132" t="s">
        <v>956</v>
      </c>
      <c r="C27" s="132" t="s">
        <v>957</v>
      </c>
      <c r="D27" s="162" t="s">
        <v>63</v>
      </c>
      <c r="E27" s="149">
        <v>3853.2000000000012</v>
      </c>
      <c r="F27" s="150">
        <v>578</v>
      </c>
      <c r="G27" s="148">
        <v>5</v>
      </c>
      <c r="H27" s="156">
        <v>45156</v>
      </c>
      <c r="I27" s="133" t="s">
        <v>82</v>
      </c>
    </row>
    <row r="28" spans="1:9" s="15" customFormat="1" ht="26.1" customHeight="1" x14ac:dyDescent="0.25">
      <c r="A28" s="148">
        <v>26</v>
      </c>
      <c r="B28" s="132" t="s">
        <v>946</v>
      </c>
      <c r="C28" s="132" t="s">
        <v>947</v>
      </c>
      <c r="D28" s="162" t="s">
        <v>10</v>
      </c>
      <c r="E28" s="149">
        <v>3192.47</v>
      </c>
      <c r="F28" s="150">
        <v>423</v>
      </c>
      <c r="G28" s="148">
        <v>9</v>
      </c>
      <c r="H28" s="156" t="s">
        <v>138</v>
      </c>
      <c r="I28" s="133" t="s">
        <v>46</v>
      </c>
    </row>
    <row r="29" spans="1:9" s="15" customFormat="1" ht="26.1" customHeight="1" x14ac:dyDescent="0.25">
      <c r="A29" s="148">
        <v>27</v>
      </c>
      <c r="B29" s="132" t="s">
        <v>420</v>
      </c>
      <c r="C29" s="132" t="s">
        <v>421</v>
      </c>
      <c r="D29" s="162" t="s">
        <v>407</v>
      </c>
      <c r="E29" s="149">
        <v>2408.5</v>
      </c>
      <c r="F29" s="150">
        <v>638</v>
      </c>
      <c r="G29" s="148">
        <v>1</v>
      </c>
      <c r="H29" s="156">
        <v>44894</v>
      </c>
      <c r="I29" s="133" t="s">
        <v>400</v>
      </c>
    </row>
    <row r="30" spans="1:9" s="15" customFormat="1" ht="26.1" customHeight="1" x14ac:dyDescent="0.25">
      <c r="A30" s="148">
        <v>28</v>
      </c>
      <c r="B30" s="132" t="s">
        <v>347</v>
      </c>
      <c r="C30" s="132" t="s">
        <v>347</v>
      </c>
      <c r="D30" s="162" t="s">
        <v>13</v>
      </c>
      <c r="E30" s="149">
        <v>2317.3999999999996</v>
      </c>
      <c r="F30" s="150">
        <v>342</v>
      </c>
      <c r="G30" s="148">
        <v>2</v>
      </c>
      <c r="H30" s="156">
        <v>44988</v>
      </c>
      <c r="I30" s="133" t="s">
        <v>348</v>
      </c>
    </row>
    <row r="31" spans="1:9" s="15" customFormat="1" ht="26.1" customHeight="1" x14ac:dyDescent="0.25">
      <c r="A31" s="148">
        <v>29</v>
      </c>
      <c r="B31" s="132" t="s">
        <v>799</v>
      </c>
      <c r="C31" s="132" t="s">
        <v>800</v>
      </c>
      <c r="D31" s="162" t="s">
        <v>10</v>
      </c>
      <c r="E31" s="149">
        <v>2212.4</v>
      </c>
      <c r="F31" s="150">
        <v>891</v>
      </c>
      <c r="G31" s="148">
        <v>4</v>
      </c>
      <c r="H31" s="156">
        <v>44743</v>
      </c>
      <c r="I31" s="133" t="s">
        <v>18</v>
      </c>
    </row>
    <row r="32" spans="1:9" s="15" customFormat="1" ht="26.1" customHeight="1" x14ac:dyDescent="0.25">
      <c r="A32" s="148">
        <v>30</v>
      </c>
      <c r="B32" s="132" t="s">
        <v>893</v>
      </c>
      <c r="C32" s="132" t="s">
        <v>894</v>
      </c>
      <c r="D32" s="162" t="s">
        <v>396</v>
      </c>
      <c r="E32" s="149">
        <v>1834.1</v>
      </c>
      <c r="F32" s="150">
        <v>409</v>
      </c>
      <c r="G32" s="148">
        <v>3</v>
      </c>
      <c r="H32" s="156">
        <v>45135</v>
      </c>
      <c r="I32" s="133" t="s">
        <v>341</v>
      </c>
    </row>
    <row r="33" spans="1:9" s="15" customFormat="1" ht="26.1" customHeight="1" x14ac:dyDescent="0.25">
      <c r="A33" s="148">
        <v>31</v>
      </c>
      <c r="B33" s="132" t="s">
        <v>789</v>
      </c>
      <c r="C33" s="132" t="s">
        <v>790</v>
      </c>
      <c r="D33" s="162" t="s">
        <v>10</v>
      </c>
      <c r="E33" s="149">
        <v>1421.1</v>
      </c>
      <c r="F33" s="150">
        <v>259</v>
      </c>
      <c r="G33" s="148">
        <v>3</v>
      </c>
      <c r="H33" s="158">
        <v>45086</v>
      </c>
      <c r="I33" s="133" t="s">
        <v>18</v>
      </c>
    </row>
    <row r="34" spans="1:9" s="15" customFormat="1" ht="26.1" customHeight="1" x14ac:dyDescent="0.25">
      <c r="A34" s="148">
        <v>32</v>
      </c>
      <c r="B34" s="132" t="s">
        <v>950</v>
      </c>
      <c r="C34" s="132" t="s">
        <v>951</v>
      </c>
      <c r="D34" s="162" t="s">
        <v>63</v>
      </c>
      <c r="E34" s="149">
        <v>1359.1999999999998</v>
      </c>
      <c r="F34" s="150">
        <v>252</v>
      </c>
      <c r="G34" s="148">
        <v>9</v>
      </c>
      <c r="H34" s="156">
        <v>45156</v>
      </c>
      <c r="I34" s="133" t="s">
        <v>38</v>
      </c>
    </row>
    <row r="35" spans="1:9" s="15" customFormat="1" ht="26.1" customHeight="1" x14ac:dyDescent="0.25">
      <c r="A35" s="148">
        <v>33</v>
      </c>
      <c r="B35" s="132" t="s">
        <v>29</v>
      </c>
      <c r="C35" s="132" t="s">
        <v>30</v>
      </c>
      <c r="D35" s="162" t="s">
        <v>31</v>
      </c>
      <c r="E35" s="149">
        <v>1318.5</v>
      </c>
      <c r="F35" s="150">
        <v>499</v>
      </c>
      <c r="G35" s="148">
        <v>3</v>
      </c>
      <c r="H35" s="156">
        <v>44925</v>
      </c>
      <c r="I35" s="133" t="s">
        <v>32</v>
      </c>
    </row>
    <row r="36" spans="1:9" s="15" customFormat="1" ht="26.1" customHeight="1" x14ac:dyDescent="0.25">
      <c r="A36" s="148">
        <v>34</v>
      </c>
      <c r="B36" s="132" t="s">
        <v>978</v>
      </c>
      <c r="C36" s="132" t="s">
        <v>978</v>
      </c>
      <c r="D36" s="162" t="s">
        <v>13</v>
      </c>
      <c r="E36" s="149">
        <v>1233.07</v>
      </c>
      <c r="F36" s="150">
        <v>221</v>
      </c>
      <c r="G36" s="148">
        <v>14</v>
      </c>
      <c r="H36" s="156">
        <v>45163</v>
      </c>
      <c r="I36" s="133" t="s">
        <v>979</v>
      </c>
    </row>
    <row r="37" spans="1:9" s="15" customFormat="1" ht="26.1" customHeight="1" x14ac:dyDescent="0.25">
      <c r="A37" s="148">
        <v>35</v>
      </c>
      <c r="B37" s="132" t="s">
        <v>791</v>
      </c>
      <c r="C37" s="132" t="s">
        <v>792</v>
      </c>
      <c r="D37" s="162" t="s">
        <v>10</v>
      </c>
      <c r="E37" s="149">
        <v>1186.3499999999999</v>
      </c>
      <c r="F37" s="150">
        <v>205</v>
      </c>
      <c r="G37" s="148">
        <v>3</v>
      </c>
      <c r="H37" s="156">
        <v>45107</v>
      </c>
      <c r="I37" s="133" t="s">
        <v>11</v>
      </c>
    </row>
    <row r="38" spans="1:9" s="15" customFormat="1" ht="26.1" customHeight="1" x14ac:dyDescent="0.25">
      <c r="A38" s="148">
        <v>36</v>
      </c>
      <c r="B38" s="132" t="s">
        <v>15</v>
      </c>
      <c r="C38" s="132" t="s">
        <v>16</v>
      </c>
      <c r="D38" s="162" t="s">
        <v>17</v>
      </c>
      <c r="E38" s="149">
        <v>1086.5</v>
      </c>
      <c r="F38" s="150">
        <v>439</v>
      </c>
      <c r="G38" s="148">
        <v>4</v>
      </c>
      <c r="H38" s="158">
        <v>44916</v>
      </c>
      <c r="I38" s="133" t="s">
        <v>18</v>
      </c>
    </row>
    <row r="39" spans="1:9" s="15" customFormat="1" ht="26.1" customHeight="1" x14ac:dyDescent="0.25">
      <c r="A39" s="148">
        <v>37</v>
      </c>
      <c r="B39" s="132" t="s">
        <v>968</v>
      </c>
      <c r="C39" s="132" t="s">
        <v>969</v>
      </c>
      <c r="D39" s="162" t="s">
        <v>970</v>
      </c>
      <c r="E39" s="149">
        <v>1062.4000000000001</v>
      </c>
      <c r="F39" s="150">
        <v>434</v>
      </c>
      <c r="G39" s="148">
        <v>4</v>
      </c>
      <c r="H39" s="156">
        <v>44652</v>
      </c>
      <c r="I39" s="133" t="s">
        <v>737</v>
      </c>
    </row>
    <row r="40" spans="1:9" s="15" customFormat="1" ht="26.1" customHeight="1" x14ac:dyDescent="0.25">
      <c r="A40" s="148">
        <v>38</v>
      </c>
      <c r="B40" s="132" t="s">
        <v>100</v>
      </c>
      <c r="C40" s="132" t="s">
        <v>101</v>
      </c>
      <c r="D40" s="162" t="s">
        <v>10</v>
      </c>
      <c r="E40" s="149">
        <v>1047.5</v>
      </c>
      <c r="F40" s="150">
        <v>417</v>
      </c>
      <c r="G40" s="148">
        <v>4</v>
      </c>
      <c r="H40" s="156">
        <v>44890</v>
      </c>
      <c r="I40" s="133" t="s">
        <v>11</v>
      </c>
    </row>
    <row r="41" spans="1:9" s="15" customFormat="1" ht="26.1" customHeight="1" x14ac:dyDescent="0.25">
      <c r="A41" s="148">
        <v>39</v>
      </c>
      <c r="B41" s="132" t="s">
        <v>72</v>
      </c>
      <c r="C41" s="132" t="s">
        <v>73</v>
      </c>
      <c r="D41" s="162" t="s">
        <v>23</v>
      </c>
      <c r="E41" s="149">
        <v>1012.5</v>
      </c>
      <c r="F41" s="150">
        <v>405</v>
      </c>
      <c r="G41" s="148">
        <v>2</v>
      </c>
      <c r="H41" s="156">
        <v>44981</v>
      </c>
      <c r="I41" s="133" t="s">
        <v>32</v>
      </c>
    </row>
    <row r="42" spans="1:9" s="15" customFormat="1" ht="26.1" customHeight="1" x14ac:dyDescent="0.25">
      <c r="A42" s="148">
        <v>40</v>
      </c>
      <c r="B42" s="215" t="s">
        <v>764</v>
      </c>
      <c r="C42" s="215" t="s">
        <v>765</v>
      </c>
      <c r="D42" s="162" t="s">
        <v>10</v>
      </c>
      <c r="E42" s="149">
        <v>1010.1</v>
      </c>
      <c r="F42" s="150">
        <v>146</v>
      </c>
      <c r="G42" s="148">
        <v>3</v>
      </c>
      <c r="H42" s="156">
        <v>45079</v>
      </c>
      <c r="I42" s="133" t="s">
        <v>32</v>
      </c>
    </row>
    <row r="43" spans="1:9" s="15" customFormat="1" ht="26.1" customHeight="1" x14ac:dyDescent="0.25">
      <c r="A43" s="148">
        <v>41</v>
      </c>
      <c r="B43" s="132" t="s">
        <v>744</v>
      </c>
      <c r="C43" s="132" t="s">
        <v>743</v>
      </c>
      <c r="D43" s="162" t="s">
        <v>10</v>
      </c>
      <c r="E43" s="149">
        <v>961.34</v>
      </c>
      <c r="F43" s="150">
        <v>181</v>
      </c>
      <c r="G43" s="148">
        <v>2</v>
      </c>
      <c r="H43" s="156">
        <v>45079</v>
      </c>
      <c r="I43" s="133" t="s">
        <v>46</v>
      </c>
    </row>
    <row r="44" spans="1:9" s="15" customFormat="1" ht="26.1" customHeight="1" x14ac:dyDescent="0.25">
      <c r="A44" s="148">
        <v>42</v>
      </c>
      <c r="B44" s="132" t="s">
        <v>787</v>
      </c>
      <c r="C44" s="132" t="s">
        <v>788</v>
      </c>
      <c r="D44" s="162" t="s">
        <v>315</v>
      </c>
      <c r="E44" s="149">
        <v>804.21</v>
      </c>
      <c r="F44" s="150">
        <v>135</v>
      </c>
      <c r="G44" s="148">
        <v>1</v>
      </c>
      <c r="H44" s="156">
        <v>45079</v>
      </c>
      <c r="I44" s="133" t="s">
        <v>11</v>
      </c>
    </row>
    <row r="45" spans="1:9" s="15" customFormat="1" ht="26.1" customHeight="1" x14ac:dyDescent="0.25">
      <c r="A45" s="148">
        <v>43</v>
      </c>
      <c r="B45" s="132" t="s">
        <v>263</v>
      </c>
      <c r="C45" s="154" t="s">
        <v>267</v>
      </c>
      <c r="D45" s="162" t="s">
        <v>278</v>
      </c>
      <c r="E45" s="149">
        <v>696</v>
      </c>
      <c r="F45" s="150">
        <v>102</v>
      </c>
      <c r="G45" s="148">
        <v>1</v>
      </c>
      <c r="H45" s="156">
        <v>45012</v>
      </c>
      <c r="I45" s="133" t="s">
        <v>38</v>
      </c>
    </row>
    <row r="46" spans="1:9" s="15" customFormat="1" ht="26.1" customHeight="1" x14ac:dyDescent="0.25">
      <c r="A46" s="148">
        <v>44</v>
      </c>
      <c r="B46" s="132" t="s">
        <v>952</v>
      </c>
      <c r="C46" s="132" t="s">
        <v>953</v>
      </c>
      <c r="D46" s="162" t="s">
        <v>23</v>
      </c>
      <c r="E46" s="149">
        <v>583</v>
      </c>
      <c r="F46" s="150">
        <v>86</v>
      </c>
      <c r="G46" s="148">
        <v>1</v>
      </c>
      <c r="H46" s="156">
        <v>44655</v>
      </c>
      <c r="I46" s="133" t="s">
        <v>38</v>
      </c>
    </row>
    <row r="47" spans="1:9" s="15" customFormat="1" ht="26.1" customHeight="1" x14ac:dyDescent="0.25">
      <c r="A47" s="148">
        <v>45</v>
      </c>
      <c r="B47" s="132" t="s">
        <v>757</v>
      </c>
      <c r="C47" s="132" t="s">
        <v>758</v>
      </c>
      <c r="D47" s="162" t="s">
        <v>759</v>
      </c>
      <c r="E47" s="149">
        <v>525</v>
      </c>
      <c r="F47" s="150">
        <v>220</v>
      </c>
      <c r="G47" s="148">
        <v>2</v>
      </c>
      <c r="H47" s="156">
        <v>44603</v>
      </c>
      <c r="I47" s="133" t="s">
        <v>26</v>
      </c>
    </row>
    <row r="48" spans="1:9" s="15" customFormat="1" ht="26.1" customHeight="1" x14ac:dyDescent="0.25">
      <c r="A48" s="148">
        <v>46</v>
      </c>
      <c r="B48" s="132" t="s">
        <v>881</v>
      </c>
      <c r="C48" s="132" t="s">
        <v>882</v>
      </c>
      <c r="D48" s="162" t="s">
        <v>10</v>
      </c>
      <c r="E48" s="149">
        <v>430.5</v>
      </c>
      <c r="F48" s="150">
        <v>183</v>
      </c>
      <c r="G48" s="148">
        <v>2</v>
      </c>
      <c r="H48" s="156">
        <v>44638</v>
      </c>
      <c r="I48" s="133" t="s">
        <v>18</v>
      </c>
    </row>
    <row r="49" spans="1:9" s="15" customFormat="1" ht="26.1" customHeight="1" x14ac:dyDescent="0.25">
      <c r="A49" s="148">
        <v>47</v>
      </c>
      <c r="B49" s="132" t="s">
        <v>362</v>
      </c>
      <c r="C49" s="132" t="s">
        <v>361</v>
      </c>
      <c r="D49" s="162" t="s">
        <v>63</v>
      </c>
      <c r="E49" s="149">
        <v>377</v>
      </c>
      <c r="F49" s="150">
        <v>75</v>
      </c>
      <c r="G49" s="148">
        <v>2</v>
      </c>
      <c r="H49" s="156">
        <v>45045</v>
      </c>
      <c r="I49" s="133" t="s">
        <v>32</v>
      </c>
    </row>
    <row r="50" spans="1:9" s="15" customFormat="1" ht="26.1" customHeight="1" x14ac:dyDescent="0.25">
      <c r="A50" s="148">
        <v>48</v>
      </c>
      <c r="B50" s="132" t="s">
        <v>215</v>
      </c>
      <c r="C50" s="132" t="s">
        <v>216</v>
      </c>
      <c r="D50" s="162" t="s">
        <v>217</v>
      </c>
      <c r="E50" s="149">
        <v>351</v>
      </c>
      <c r="F50" s="150">
        <v>52</v>
      </c>
      <c r="G50" s="148">
        <v>1</v>
      </c>
      <c r="H50" s="156">
        <v>44655</v>
      </c>
      <c r="I50" s="133" t="s">
        <v>38</v>
      </c>
    </row>
    <row r="51" spans="1:9" s="15" customFormat="1" ht="26.1" customHeight="1" x14ac:dyDescent="0.25">
      <c r="A51" s="148">
        <v>49</v>
      </c>
      <c r="B51" s="132" t="s">
        <v>755</v>
      </c>
      <c r="C51" s="132" t="s">
        <v>756</v>
      </c>
      <c r="D51" s="162" t="s">
        <v>10</v>
      </c>
      <c r="E51" s="149">
        <v>343</v>
      </c>
      <c r="F51" s="150">
        <v>140</v>
      </c>
      <c r="G51" s="148">
        <v>2</v>
      </c>
      <c r="H51" s="156">
        <v>44869</v>
      </c>
      <c r="I51" s="133" t="s">
        <v>46</v>
      </c>
    </row>
    <row r="52" spans="1:9" s="15" customFormat="1" ht="26.1" customHeight="1" x14ac:dyDescent="0.25">
      <c r="A52" s="148">
        <v>50</v>
      </c>
      <c r="B52" s="132" t="s">
        <v>360</v>
      </c>
      <c r="C52" s="132" t="s">
        <v>359</v>
      </c>
      <c r="D52" s="162" t="s">
        <v>10</v>
      </c>
      <c r="E52" s="149">
        <v>318</v>
      </c>
      <c r="F52" s="150">
        <v>61</v>
      </c>
      <c r="G52" s="148">
        <v>2</v>
      </c>
      <c r="H52" s="156">
        <v>45044</v>
      </c>
      <c r="I52" s="133" t="s">
        <v>32</v>
      </c>
    </row>
    <row r="53" spans="1:9" s="15" customFormat="1" ht="26.1" customHeight="1" x14ac:dyDescent="0.25">
      <c r="A53" s="148">
        <v>51</v>
      </c>
      <c r="B53" s="132" t="s">
        <v>460</v>
      </c>
      <c r="C53" s="132" t="s">
        <v>269</v>
      </c>
      <c r="D53" s="162" t="s">
        <v>270</v>
      </c>
      <c r="E53" s="149">
        <v>312.10000000000002</v>
      </c>
      <c r="F53" s="150">
        <v>58</v>
      </c>
      <c r="G53" s="148">
        <v>3</v>
      </c>
      <c r="H53" s="156">
        <v>45012</v>
      </c>
      <c r="I53" s="133" t="s">
        <v>38</v>
      </c>
    </row>
    <row r="54" spans="1:9" s="15" customFormat="1" ht="26.1" customHeight="1" x14ac:dyDescent="0.25">
      <c r="A54" s="148">
        <v>52</v>
      </c>
      <c r="B54" s="132" t="s">
        <v>954</v>
      </c>
      <c r="C54" s="132" t="s">
        <v>955</v>
      </c>
      <c r="D54" s="162" t="s">
        <v>60</v>
      </c>
      <c r="E54" s="149">
        <v>248</v>
      </c>
      <c r="F54" s="150">
        <v>40</v>
      </c>
      <c r="G54" s="148">
        <v>1</v>
      </c>
      <c r="H54" s="156">
        <v>45154</v>
      </c>
      <c r="I54" s="133" t="s">
        <v>38</v>
      </c>
    </row>
    <row r="55" spans="1:9" s="15" customFormat="1" ht="26.1" customHeight="1" x14ac:dyDescent="0.25">
      <c r="A55" s="148">
        <v>53</v>
      </c>
      <c r="B55" s="132" t="s">
        <v>25</v>
      </c>
      <c r="C55" s="132" t="s">
        <v>25</v>
      </c>
      <c r="D55" s="162" t="s">
        <v>13</v>
      </c>
      <c r="E55" s="149">
        <v>219</v>
      </c>
      <c r="F55" s="150">
        <v>43</v>
      </c>
      <c r="G55" s="148">
        <v>1</v>
      </c>
      <c r="H55" s="156">
        <v>44974</v>
      </c>
      <c r="I55" s="133" t="s">
        <v>26</v>
      </c>
    </row>
    <row r="56" spans="1:9" s="15" customFormat="1" ht="26.1" customHeight="1" x14ac:dyDescent="0.25">
      <c r="A56" s="148">
        <v>54</v>
      </c>
      <c r="B56" s="132" t="s">
        <v>246</v>
      </c>
      <c r="C56" s="132" t="s">
        <v>247</v>
      </c>
      <c r="D56" s="162" t="s">
        <v>10</v>
      </c>
      <c r="E56" s="149">
        <v>178.1</v>
      </c>
      <c r="F56" s="150">
        <v>29</v>
      </c>
      <c r="G56" s="148">
        <v>1</v>
      </c>
      <c r="H56" s="156">
        <v>44678</v>
      </c>
      <c r="I56" s="133" t="s">
        <v>32</v>
      </c>
    </row>
    <row r="57" spans="1:9" s="15" customFormat="1" ht="26.1" customHeight="1" x14ac:dyDescent="0.25">
      <c r="A57" s="148">
        <v>55</v>
      </c>
      <c r="B57" s="132" t="s">
        <v>683</v>
      </c>
      <c r="C57" s="132" t="s">
        <v>684</v>
      </c>
      <c r="D57" s="162" t="s">
        <v>685</v>
      </c>
      <c r="E57" s="149">
        <v>167</v>
      </c>
      <c r="F57" s="150">
        <v>31</v>
      </c>
      <c r="G57" s="148">
        <v>1</v>
      </c>
      <c r="H57" s="156">
        <v>45065</v>
      </c>
      <c r="I57" s="133" t="s">
        <v>71</v>
      </c>
    </row>
    <row r="58" spans="1:9" s="15" customFormat="1" ht="26.1" customHeight="1" x14ac:dyDescent="0.25">
      <c r="A58" s="148">
        <v>56</v>
      </c>
      <c r="B58" s="215" t="s">
        <v>64</v>
      </c>
      <c r="C58" s="215" t="s">
        <v>65</v>
      </c>
      <c r="D58" s="162" t="s">
        <v>66</v>
      </c>
      <c r="E58" s="149">
        <v>162</v>
      </c>
      <c r="F58" s="150">
        <v>32</v>
      </c>
      <c r="G58" s="148">
        <v>1</v>
      </c>
      <c r="H58" s="156">
        <v>44960</v>
      </c>
      <c r="I58" s="133" t="s">
        <v>11</v>
      </c>
    </row>
    <row r="59" spans="1:9" s="15" customFormat="1" ht="26.1" customHeight="1" x14ac:dyDescent="0.25">
      <c r="A59" s="148">
        <v>57</v>
      </c>
      <c r="B59" s="132" t="s">
        <v>873</v>
      </c>
      <c r="C59" s="132" t="s">
        <v>874</v>
      </c>
      <c r="D59" s="162" t="s">
        <v>63</v>
      </c>
      <c r="E59" s="149">
        <v>135</v>
      </c>
      <c r="F59" s="150">
        <v>21</v>
      </c>
      <c r="G59" s="148">
        <v>1</v>
      </c>
      <c r="H59" s="156">
        <v>44316</v>
      </c>
      <c r="I59" s="133" t="s">
        <v>38</v>
      </c>
    </row>
    <row r="60" spans="1:9" s="15" customFormat="1" ht="26.1" customHeight="1" x14ac:dyDescent="0.25">
      <c r="A60" s="148">
        <v>58</v>
      </c>
      <c r="B60" s="132" t="s">
        <v>261</v>
      </c>
      <c r="C60" s="154" t="s">
        <v>264</v>
      </c>
      <c r="D60" s="162" t="s">
        <v>60</v>
      </c>
      <c r="E60" s="149">
        <v>122</v>
      </c>
      <c r="F60" s="150">
        <v>18</v>
      </c>
      <c r="G60" s="148">
        <v>1</v>
      </c>
      <c r="H60" s="156">
        <v>45012</v>
      </c>
      <c r="I60" s="133" t="s">
        <v>38</v>
      </c>
    </row>
    <row r="61" spans="1:9" s="15" customFormat="1" ht="26.1" customHeight="1" x14ac:dyDescent="0.25">
      <c r="A61" s="148">
        <v>59</v>
      </c>
      <c r="B61" s="132" t="s">
        <v>262</v>
      </c>
      <c r="C61" s="154" t="s">
        <v>266</v>
      </c>
      <c r="D61" s="162" t="s">
        <v>268</v>
      </c>
      <c r="E61" s="149">
        <v>116.5</v>
      </c>
      <c r="F61" s="150">
        <v>16</v>
      </c>
      <c r="G61" s="148">
        <v>2</v>
      </c>
      <c r="H61" s="156">
        <v>45012</v>
      </c>
      <c r="I61" s="133" t="s">
        <v>38</v>
      </c>
    </row>
    <row r="62" spans="1:9" s="15" customFormat="1" ht="26.1" customHeight="1" x14ac:dyDescent="0.25">
      <c r="A62" s="148">
        <v>60</v>
      </c>
      <c r="B62" s="132" t="s">
        <v>883</v>
      </c>
      <c r="C62" s="132" t="s">
        <v>884</v>
      </c>
      <c r="D62" s="162" t="s">
        <v>10</v>
      </c>
      <c r="E62" s="149">
        <v>115</v>
      </c>
      <c r="F62" s="150">
        <v>46</v>
      </c>
      <c r="G62" s="148">
        <v>2</v>
      </c>
      <c r="H62" s="156">
        <v>44552</v>
      </c>
      <c r="I62" s="133" t="s">
        <v>18</v>
      </c>
    </row>
    <row r="63" spans="1:9" s="15" customFormat="1" ht="26.1" customHeight="1" x14ac:dyDescent="0.25">
      <c r="A63" s="148">
        <v>61</v>
      </c>
      <c r="B63" s="132" t="s">
        <v>976</v>
      </c>
      <c r="C63" s="132" t="s">
        <v>200</v>
      </c>
      <c r="D63" s="162" t="s">
        <v>201</v>
      </c>
      <c r="E63" s="149">
        <v>111.4</v>
      </c>
      <c r="F63" s="150">
        <v>22</v>
      </c>
      <c r="G63" s="148">
        <v>2</v>
      </c>
      <c r="H63" s="158">
        <v>44897</v>
      </c>
      <c r="I63" s="133" t="s">
        <v>117</v>
      </c>
    </row>
    <row r="64" spans="1:9" s="15" customFormat="1" ht="26.1" customHeight="1" x14ac:dyDescent="0.25">
      <c r="A64" s="148">
        <v>62</v>
      </c>
      <c r="B64" s="132" t="s">
        <v>977</v>
      </c>
      <c r="C64" s="132" t="s">
        <v>140</v>
      </c>
      <c r="D64" s="162" t="s">
        <v>141</v>
      </c>
      <c r="E64" s="149">
        <v>102</v>
      </c>
      <c r="F64" s="150">
        <v>20</v>
      </c>
      <c r="G64" s="148">
        <v>1</v>
      </c>
      <c r="H64" s="158">
        <v>44932</v>
      </c>
      <c r="I64" s="133" t="s">
        <v>117</v>
      </c>
    </row>
    <row r="65" spans="1:9" s="15" customFormat="1" ht="26.1" customHeight="1" x14ac:dyDescent="0.25">
      <c r="A65" s="148">
        <v>63</v>
      </c>
      <c r="B65" s="132" t="s">
        <v>289</v>
      </c>
      <c r="C65" s="132" t="s">
        <v>295</v>
      </c>
      <c r="D65" s="162" t="s">
        <v>299</v>
      </c>
      <c r="E65" s="149">
        <v>79</v>
      </c>
      <c r="F65" s="150">
        <v>16</v>
      </c>
      <c r="G65" s="148">
        <v>1</v>
      </c>
      <c r="H65" s="158">
        <v>45012</v>
      </c>
      <c r="I65" s="133" t="s">
        <v>38</v>
      </c>
    </row>
    <row r="66" spans="1:9" s="15" customFormat="1" ht="26.1" customHeight="1" x14ac:dyDescent="0.25">
      <c r="A66" s="148">
        <v>64</v>
      </c>
      <c r="B66" s="215" t="s">
        <v>775</v>
      </c>
      <c r="C66" s="215" t="s">
        <v>776</v>
      </c>
      <c r="D66" s="162" t="s">
        <v>63</v>
      </c>
      <c r="E66" s="149">
        <v>74</v>
      </c>
      <c r="F66" s="150">
        <v>19</v>
      </c>
      <c r="G66" s="148">
        <v>1</v>
      </c>
      <c r="H66" s="156">
        <v>45106</v>
      </c>
      <c r="I66" s="133" t="s">
        <v>82</v>
      </c>
    </row>
    <row r="67" spans="1:9" s="15" customFormat="1" ht="26.1" customHeight="1" x14ac:dyDescent="0.25">
      <c r="A67" s="148">
        <v>65</v>
      </c>
      <c r="B67" s="132" t="s">
        <v>153</v>
      </c>
      <c r="C67" s="154" t="s">
        <v>153</v>
      </c>
      <c r="D67" s="162" t="s">
        <v>63</v>
      </c>
      <c r="E67" s="149">
        <v>48</v>
      </c>
      <c r="F67" s="150">
        <v>9</v>
      </c>
      <c r="G67" s="148">
        <v>1</v>
      </c>
      <c r="H67" s="156">
        <v>44974</v>
      </c>
      <c r="I67" s="133" t="s">
        <v>117</v>
      </c>
    </row>
    <row r="68" spans="1:9" s="15" customFormat="1" ht="26.1" customHeight="1" x14ac:dyDescent="0.25">
      <c r="A68" s="148">
        <v>66</v>
      </c>
      <c r="B68" s="132" t="s">
        <v>67</v>
      </c>
      <c r="C68" s="132" t="s">
        <v>68</v>
      </c>
      <c r="D68" s="162" t="s">
        <v>10</v>
      </c>
      <c r="E68" s="149">
        <v>47.96</v>
      </c>
      <c r="F68" s="150">
        <v>8</v>
      </c>
      <c r="G68" s="148">
        <v>1</v>
      </c>
      <c r="H68" s="158">
        <v>44953</v>
      </c>
      <c r="I68" s="133" t="s">
        <v>26</v>
      </c>
    </row>
    <row r="69" spans="1:9" s="15" customFormat="1" ht="26.1" customHeight="1" x14ac:dyDescent="0.25">
      <c r="A69" s="148">
        <v>67</v>
      </c>
      <c r="B69" s="132" t="s">
        <v>166</v>
      </c>
      <c r="C69" s="132" t="s">
        <v>167</v>
      </c>
      <c r="D69" s="162" t="s">
        <v>168</v>
      </c>
      <c r="E69" s="149">
        <v>30</v>
      </c>
      <c r="F69" s="150">
        <v>7</v>
      </c>
      <c r="G69" s="148">
        <v>1</v>
      </c>
      <c r="H69" s="158">
        <v>44896</v>
      </c>
      <c r="I69" s="133" t="s">
        <v>117</v>
      </c>
    </row>
    <row r="70" spans="1:9" s="15" customFormat="1" ht="26.1" customHeight="1" x14ac:dyDescent="0.25">
      <c r="A70" s="148">
        <v>68</v>
      </c>
      <c r="B70" s="132" t="s">
        <v>85</v>
      </c>
      <c r="C70" s="132" t="s">
        <v>86</v>
      </c>
      <c r="D70" s="162" t="s">
        <v>87</v>
      </c>
      <c r="E70" s="149">
        <v>15.26</v>
      </c>
      <c r="F70" s="150">
        <v>2</v>
      </c>
      <c r="G70" s="148">
        <v>1</v>
      </c>
      <c r="H70" s="158">
        <v>44974</v>
      </c>
      <c r="I70" s="133" t="s">
        <v>26</v>
      </c>
    </row>
    <row r="71" spans="1:9" ht="25.5" customHeight="1" thickBot="1" x14ac:dyDescent="0.3">
      <c r="E71" s="212"/>
      <c r="F71" s="213"/>
      <c r="I71" s="208"/>
    </row>
    <row r="72" spans="1:9" ht="25.5" customHeight="1" thickBot="1" x14ac:dyDescent="0.3">
      <c r="E72" s="183">
        <f>SUM(E3:E71)</f>
        <v>1893036.0000000002</v>
      </c>
      <c r="F72" s="203">
        <f>SUM(F3:F71)</f>
        <v>310592</v>
      </c>
      <c r="I72" s="208"/>
    </row>
    <row r="73" spans="1:9" ht="25.5" customHeight="1" x14ac:dyDescent="0.25">
      <c r="I73" s="208"/>
    </row>
    <row r="74" spans="1:9" ht="25.5" hidden="1" customHeight="1" x14ac:dyDescent="0.25"/>
    <row r="75" spans="1:9" ht="25.5" hidden="1" customHeight="1" x14ac:dyDescent="0.25"/>
    <row r="76" spans="1:9" ht="25.5" hidden="1" customHeight="1" x14ac:dyDescent="0.25"/>
    <row r="77" spans="1:9" ht="25.5" hidden="1" customHeight="1" x14ac:dyDescent="0.25"/>
    <row r="78" spans="1:9" ht="25.5" hidden="1" customHeight="1" x14ac:dyDescent="0.25"/>
    <row r="79" spans="1:9" ht="25.5" hidden="1" customHeight="1" x14ac:dyDescent="0.25"/>
    <row r="80" spans="1:9" ht="25.5" hidden="1" customHeight="1" x14ac:dyDescent="0.25"/>
    <row r="81" ht="25.5" hidden="1" customHeight="1" x14ac:dyDescent="0.25"/>
    <row r="82" ht="25.5" hidden="1" customHeight="1" x14ac:dyDescent="0.25"/>
    <row r="83" ht="25.5" hidden="1" customHeight="1" x14ac:dyDescent="0.25"/>
    <row r="84" ht="25.5" hidden="1" customHeight="1" x14ac:dyDescent="0.25"/>
    <row r="85" ht="25.5" hidden="1" customHeight="1" x14ac:dyDescent="0.25"/>
    <row r="86" ht="25.5" hidden="1" customHeight="1" x14ac:dyDescent="0.25"/>
    <row r="87" ht="25.5" hidden="1" customHeight="1" x14ac:dyDescent="0.25"/>
    <row r="88" ht="25.5" hidden="1" customHeight="1" x14ac:dyDescent="0.25"/>
    <row r="89" ht="25.5" hidden="1" customHeight="1" x14ac:dyDescent="0.25"/>
    <row r="90" ht="25.5" hidden="1" customHeight="1" x14ac:dyDescent="0.25"/>
    <row r="91" ht="25.5" hidden="1" customHeight="1" x14ac:dyDescent="0.25"/>
    <row r="92" ht="25.5" hidden="1" customHeight="1" x14ac:dyDescent="0.25"/>
    <row r="93" ht="25.5" hidden="1" customHeight="1" x14ac:dyDescent="0.25"/>
    <row r="94" ht="25.5" hidden="1" customHeight="1" x14ac:dyDescent="0.25"/>
    <row r="95" ht="25.5" hidden="1" customHeight="1" x14ac:dyDescent="0.25"/>
    <row r="96" ht="25.5" hidden="1" customHeight="1" x14ac:dyDescent="0.25"/>
    <row r="97" ht="25.5" hidden="1" customHeight="1" x14ac:dyDescent="0.25"/>
    <row r="98" ht="25.5" hidden="1" customHeight="1" x14ac:dyDescent="0.25"/>
    <row r="99" ht="25.5" hidden="1" customHeight="1" x14ac:dyDescent="0.25"/>
    <row r="100" ht="25.5" hidden="1" customHeight="1" x14ac:dyDescent="0.25"/>
    <row r="101" ht="25.5" hidden="1" customHeight="1" x14ac:dyDescent="0.25"/>
    <row r="102" ht="25.5" hidden="1" customHeight="1" x14ac:dyDescent="0.25"/>
    <row r="103" ht="25.5" hidden="1" customHeight="1" x14ac:dyDescent="0.25"/>
    <row r="104" ht="25.5" hidden="1" customHeight="1" x14ac:dyDescent="0.25"/>
    <row r="105" ht="25.5" hidden="1" customHeight="1" x14ac:dyDescent="0.25"/>
    <row r="106" ht="25.5" hidden="1" customHeight="1" x14ac:dyDescent="0.25"/>
    <row r="107" ht="25.5" hidden="1" customHeight="1" x14ac:dyDescent="0.25"/>
    <row r="108" ht="25.5" hidden="1" customHeight="1" x14ac:dyDescent="0.25"/>
    <row r="109" ht="25.5" hidden="1" customHeight="1" x14ac:dyDescent="0.25"/>
  </sheetData>
  <mergeCells count="1">
    <mergeCell ref="A1:I1"/>
  </mergeCells>
  <conditionalFormatting sqref="B50:B61 B34:B47 B63 B65:B70">
    <cfRule type="duplicateValues" dxfId="17" priority="17"/>
  </conditionalFormatting>
  <conditionalFormatting sqref="C68">
    <cfRule type="duplicateValues" dxfId="16" priority="2"/>
  </conditionalFormatting>
  <conditionalFormatting sqref="H47">
    <cfRule type="duplicateValues" dxfId="1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0FD59-F3F4-46CE-B1C7-51C7588150EB}">
  <ds:schemaRefs>
    <ds:schemaRef ds:uri="http://purl.org/dc/dcmitype/"/>
    <ds:schemaRef ds:uri="http://schemas.microsoft.com/office/2006/documentManagement/types"/>
    <ds:schemaRef ds:uri="http://purl.org/dc/elements/1.1/"/>
    <ds:schemaRef ds:uri="22dbaa52-5d5a-4806-ae0d-f920dab8f355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1621be2-09a8-4ecf-a4f6-2b817f971f1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88580C-27D0-471A-859A-81B18DE06D9E}"/>
</file>

<file path=customXml/itemProps3.xml><?xml version="1.0" encoding="utf-8"?>
<ds:datastoreItem xmlns:ds="http://schemas.openxmlformats.org/officeDocument/2006/customXml" ds:itemID="{447B7936-E4EE-4BA7-BFE5-C77C305E89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2023</vt:lpstr>
      <vt:lpstr>Sausis</vt:lpstr>
      <vt:lpstr>Vasaris</vt:lpstr>
      <vt:lpstr>Kovas</vt:lpstr>
      <vt:lpstr>Balandis</vt:lpstr>
      <vt:lpstr>Gegužė</vt:lpstr>
      <vt:lpstr>Birželis</vt:lpstr>
      <vt:lpstr>Liepa</vt:lpstr>
      <vt:lpstr>Rugpjūtis</vt:lpstr>
      <vt:lpstr>Rugsėjis</vt:lpstr>
      <vt:lpstr>Spalis</vt:lpstr>
      <vt:lpstr>Lapkritis</vt:lpstr>
      <vt:lpstr>Gruodis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Austė</dc:creator>
  <cp:keywords/>
  <dc:description/>
  <cp:lastModifiedBy>Austė Jucytė</cp:lastModifiedBy>
  <cp:revision/>
  <cp:lastPrinted>2023-11-15T06:12:15Z</cp:lastPrinted>
  <dcterms:created xsi:type="dcterms:W3CDTF">2015-06-05T18:17:20Z</dcterms:created>
  <dcterms:modified xsi:type="dcterms:W3CDTF">2025-02-07T12:09:25Z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